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22560" windowHeight="8190"/>
  </bookViews>
  <sheets>
    <sheet name="นักธรรมชั้นโท" sheetId="1" r:id="rId1"/>
  </sheets>
  <definedNames>
    <definedName name="_xlnm.Print_Area" localSheetId="0">นักธรรมชั้นโท!$A$1:$K$213</definedName>
    <definedName name="_xlnm.Print_Titles" localSheetId="0">นักธรรมชั้นโท!$7:$7</definedName>
  </definedNames>
  <calcPr calcId="145621"/>
</workbook>
</file>

<file path=xl/calcChain.xml><?xml version="1.0" encoding="utf-8"?>
<calcChain xmlns="http://schemas.openxmlformats.org/spreadsheetml/2006/main">
  <c r="R206" i="1" l="1"/>
  <c r="R204" i="1"/>
  <c r="R202" i="1"/>
  <c r="R200" i="1"/>
  <c r="R198" i="1"/>
  <c r="R196" i="1"/>
  <c r="R194" i="1"/>
  <c r="R192" i="1"/>
  <c r="R190" i="1"/>
  <c r="R188" i="1"/>
  <c r="R186" i="1"/>
  <c r="R184" i="1"/>
  <c r="R182" i="1"/>
  <c r="R180" i="1"/>
  <c r="R178" i="1"/>
  <c r="R176" i="1"/>
  <c r="R174" i="1"/>
  <c r="R172" i="1"/>
  <c r="R170" i="1"/>
  <c r="R168" i="1"/>
  <c r="R166" i="1"/>
  <c r="R164" i="1"/>
  <c r="R162" i="1"/>
  <c r="R160" i="1"/>
  <c r="R158" i="1"/>
  <c r="R156" i="1"/>
  <c r="R154" i="1"/>
  <c r="R152" i="1"/>
  <c r="R150" i="1"/>
  <c r="R148" i="1"/>
  <c r="R146" i="1"/>
  <c r="R144" i="1"/>
  <c r="R142" i="1"/>
  <c r="R140" i="1"/>
  <c r="R138" i="1"/>
  <c r="R136" i="1"/>
  <c r="R134" i="1"/>
  <c r="R132" i="1"/>
  <c r="R130" i="1"/>
  <c r="R128" i="1"/>
  <c r="R126" i="1"/>
  <c r="R124" i="1"/>
  <c r="R122" i="1"/>
  <c r="R120" i="1"/>
  <c r="R118" i="1"/>
  <c r="R116" i="1"/>
  <c r="R114" i="1"/>
  <c r="R112" i="1"/>
  <c r="R110" i="1"/>
  <c r="R108" i="1"/>
  <c r="R106" i="1"/>
  <c r="R104" i="1"/>
  <c r="R102" i="1"/>
  <c r="R100" i="1"/>
  <c r="R98" i="1"/>
  <c r="R96" i="1"/>
  <c r="R94" i="1"/>
  <c r="R92" i="1"/>
  <c r="R90" i="1"/>
  <c r="R88" i="1"/>
  <c r="R86" i="1"/>
  <c r="R84" i="1"/>
  <c r="R82" i="1"/>
  <c r="R80" i="1"/>
  <c r="R78" i="1"/>
  <c r="R76" i="1"/>
  <c r="R74" i="1"/>
  <c r="R72" i="1"/>
  <c r="R70" i="1"/>
  <c r="R68" i="1"/>
  <c r="R66" i="1"/>
  <c r="R64" i="1"/>
  <c r="R62" i="1"/>
  <c r="R60" i="1"/>
  <c r="R58" i="1"/>
  <c r="R56" i="1"/>
  <c r="R54" i="1"/>
  <c r="R52" i="1"/>
  <c r="R50" i="1"/>
  <c r="R48" i="1"/>
  <c r="R46" i="1"/>
  <c r="R44" i="1"/>
  <c r="R42" i="1"/>
  <c r="R40" i="1"/>
  <c r="R38" i="1"/>
  <c r="R36" i="1"/>
  <c r="R34" i="1"/>
  <c r="R32" i="1"/>
  <c r="R30" i="1"/>
  <c r="R28" i="1"/>
  <c r="R26" i="1"/>
  <c r="R24" i="1"/>
  <c r="R22" i="1"/>
  <c r="R20" i="1"/>
  <c r="R18" i="1"/>
  <c r="R16" i="1"/>
  <c r="R14" i="1"/>
  <c r="R12" i="1"/>
  <c r="R10" i="1"/>
  <c r="R8" i="1"/>
  <c r="L1" i="1" l="1"/>
  <c r="L2" i="1"/>
  <c r="Q206" i="1" l="1"/>
  <c r="Q204" i="1"/>
  <c r="Q202" i="1"/>
  <c r="Q200" i="1"/>
  <c r="Q198" i="1"/>
  <c r="Q196" i="1"/>
  <c r="Q194" i="1"/>
  <c r="Q192" i="1"/>
  <c r="Q190" i="1"/>
  <c r="Q188" i="1"/>
  <c r="Q186" i="1"/>
  <c r="Q184" i="1"/>
  <c r="Q182" i="1"/>
  <c r="Q180" i="1"/>
  <c r="Q178" i="1"/>
  <c r="Q176" i="1"/>
  <c r="Q174" i="1"/>
  <c r="Q172" i="1"/>
  <c r="Q170" i="1"/>
  <c r="Q168" i="1"/>
  <c r="Q166" i="1"/>
  <c r="Q164" i="1"/>
  <c r="Q162" i="1"/>
  <c r="Q160" i="1"/>
  <c r="Q158" i="1"/>
  <c r="Q156" i="1"/>
  <c r="Q154" i="1"/>
  <c r="Q152" i="1"/>
  <c r="Q150" i="1"/>
  <c r="Q148" i="1"/>
  <c r="Q146" i="1"/>
  <c r="Q144" i="1"/>
  <c r="Q142" i="1"/>
  <c r="Q140" i="1"/>
  <c r="Q138" i="1"/>
  <c r="Q136" i="1"/>
  <c r="Q134" i="1"/>
  <c r="Q132" i="1"/>
  <c r="Q130" i="1"/>
  <c r="Q128" i="1"/>
  <c r="Q126" i="1"/>
  <c r="Q124" i="1"/>
  <c r="Q122" i="1"/>
  <c r="Q120" i="1"/>
  <c r="Q118" i="1"/>
  <c r="Q116" i="1"/>
  <c r="Q114" i="1"/>
  <c r="Q112" i="1"/>
  <c r="Q110" i="1"/>
  <c r="Q108" i="1"/>
  <c r="Q106" i="1"/>
  <c r="Q104" i="1"/>
  <c r="Q102" i="1"/>
  <c r="Q100" i="1"/>
  <c r="Q98" i="1"/>
  <c r="Q96" i="1"/>
  <c r="Q94" i="1"/>
  <c r="Q92" i="1"/>
  <c r="Q90" i="1"/>
  <c r="Q88" i="1"/>
  <c r="Q86" i="1"/>
  <c r="Q84" i="1"/>
  <c r="Q82" i="1"/>
  <c r="Q80" i="1"/>
  <c r="Q78" i="1"/>
  <c r="Q76" i="1"/>
  <c r="Q74" i="1"/>
  <c r="Q72" i="1"/>
  <c r="Q70" i="1"/>
  <c r="Q68" i="1"/>
  <c r="Q66" i="1"/>
  <c r="Q64" i="1"/>
  <c r="Q62" i="1"/>
  <c r="Q60" i="1"/>
  <c r="Q58" i="1"/>
  <c r="Q56" i="1"/>
  <c r="Q54" i="1"/>
  <c r="Q52" i="1"/>
  <c r="Q50" i="1"/>
  <c r="Q48" i="1"/>
  <c r="Q46" i="1"/>
  <c r="Q44" i="1"/>
  <c r="Q42" i="1"/>
  <c r="Q40" i="1"/>
  <c r="Q38" i="1"/>
  <c r="Q36" i="1"/>
  <c r="Q34" i="1"/>
  <c r="Q32" i="1"/>
  <c r="Q30" i="1"/>
  <c r="Q28" i="1"/>
  <c r="Q26" i="1"/>
  <c r="Q24" i="1"/>
  <c r="Q22" i="1"/>
  <c r="Q20" i="1"/>
  <c r="Q18" i="1"/>
  <c r="Q16" i="1"/>
  <c r="Q14" i="1"/>
  <c r="Q12" i="1"/>
  <c r="Q10" i="1"/>
  <c r="Q8" i="1"/>
  <c r="P4" i="1" l="1"/>
  <c r="Q4" i="1"/>
  <c r="M4" i="1"/>
  <c r="O4" i="1"/>
  <c r="N4" i="1" l="1"/>
  <c r="L4" i="1" s="1"/>
  <c r="S4" i="1" s="1"/>
</calcChain>
</file>

<file path=xl/sharedStrings.xml><?xml version="1.0" encoding="utf-8"?>
<sst xmlns="http://schemas.openxmlformats.org/spreadsheetml/2006/main" count="1434" uniqueCount="41">
  <si>
    <t>ชื่อ</t>
  </si>
  <si>
    <t>นามสกุล</t>
  </si>
  <si>
    <t>สังกัดวัด</t>
  </si>
  <si>
    <t>เมือง/นคร</t>
  </si>
  <si>
    <t>จังหวัด/รัฐ</t>
  </si>
  <si>
    <t>ในสนามหลวง  พ.ศ. ………</t>
  </si>
  <si>
    <t>คำนำ</t>
  </si>
  <si>
    <t>สนามสอบ  วัด………   เมือง/นคร………   จังหวัด/รัฐ………    ประเทศ………</t>
  </si>
  <si>
    <t>เลขที่</t>
  </si>
  <si>
    <t>Title</t>
  </si>
  <si>
    <t>Name</t>
  </si>
  <si>
    <t>Surname</t>
  </si>
  <si>
    <t>Town / city</t>
  </si>
  <si>
    <t>Province / State</t>
  </si>
  <si>
    <t>Wat</t>
  </si>
  <si>
    <t>รับรองตามนี้</t>
  </si>
  <si>
    <t xml:space="preserve">วันที่         เดือน                           พ.ศ.                  </t>
  </si>
  <si>
    <t>(                                                      )</t>
  </si>
  <si>
    <t xml:space="preserve">ตำแหน่ง                                                                   </t>
  </si>
  <si>
    <t>เกิด ว ด ป</t>
  </si>
  <si>
    <t>ว ด ป</t>
  </si>
  <si>
    <t>กระทู้</t>
  </si>
  <si>
    <t>ธรรม</t>
  </si>
  <si>
    <t>พุทธ</t>
  </si>
  <si>
    <t>วินัย</t>
  </si>
  <si>
    <t>รวม</t>
  </si>
  <si>
    <t>ผล</t>
  </si>
  <si>
    <t>ลงคะแนนวัดผลสอบ</t>
  </si>
  <si>
    <t>ส่ง</t>
  </si>
  <si>
    <t>ขาด</t>
  </si>
  <si>
    <t>คง</t>
  </si>
  <si>
    <t>ได้</t>
  </si>
  <si>
    <t>ตก</t>
  </si>
  <si>
    <t>ผิด</t>
  </si>
  <si>
    <t>id</t>
  </si>
  <si>
    <t>จำนวนผู้สมัครสอบ    รูป</t>
  </si>
  <si>
    <t>ฉายา</t>
  </si>
  <si>
    <t>Date of Birth</t>
  </si>
  <si>
    <t>อุป. ว ด ป</t>
  </si>
  <si>
    <t>บัญชีรายชื่อผู้สมัครขอเข้าสอบ  นักธรรมชั้นโท</t>
  </si>
  <si>
    <t>ปกศ.นธ.ตรี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</si>
</sst>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6"/>
      <color theme="1"/>
      <name val="Cordia New"/>
      <family val="2"/>
      <charset val="222"/>
    </font>
    <font>
      <sz val="20"/>
      <color theme="1"/>
      <name val="Cordia New"/>
      <family val="2"/>
      <charset val="222"/>
    </font>
    <font>
      <sz val="18"/>
      <color theme="1"/>
      <name val="Cordia New"/>
      <family val="2"/>
      <charset val="222"/>
    </font>
    <font>
      <sz val="8"/>
      <color theme="1"/>
      <name val="Cordia New"/>
      <family val="2"/>
      <charset val="222"/>
    </font>
    <font>
      <b/>
      <sz val="20"/>
      <color theme="1"/>
      <name val="Cordia New"/>
      <family val="2"/>
      <charset val="222"/>
    </font>
    <font>
      <b/>
      <sz val="20"/>
      <name val="Cordia New"/>
      <family val="2"/>
      <charset val="222"/>
    </font>
    <font>
      <sz val="20"/>
      <color theme="1"/>
      <name val="CordiaUPCz"/>
      <family val="2"/>
      <charset val="222"/>
    </font>
    <font>
      <sz val="8"/>
      <color theme="1"/>
      <name val="CordiaUPCz"/>
      <family val="2"/>
      <charset val="222"/>
    </font>
    <font>
      <sz val="18"/>
      <color theme="1"/>
      <name val="CordiaUPCz"/>
      <family val="2"/>
      <charset val="222"/>
    </font>
    <font>
      <sz val="16"/>
      <color theme="1"/>
      <name val="CordiaUPCz"/>
      <family val="2"/>
      <charset val="22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Fill="1" applyBorder="1" applyAlignment="1">
      <alignment horizontal="centerContinuous" shrinkToFit="1"/>
    </xf>
    <xf numFmtId="0" fontId="2" fillId="0" borderId="0" xfId="0" applyFont="1" applyFill="1" applyBorder="1" applyAlignment="1">
      <alignment horizontal="center" shrinkToFit="1"/>
    </xf>
    <xf numFmtId="0" fontId="0" fillId="0" borderId="0" xfId="0" applyFill="1"/>
    <xf numFmtId="0" fontId="0" fillId="0" borderId="0" xfId="0" applyFill="1" applyBorder="1"/>
    <xf numFmtId="0" fontId="1" fillId="0" borderId="0" xfId="0" applyFont="1" applyFill="1" applyAlignment="1">
      <alignment horizontal="centerContinuous"/>
    </xf>
    <xf numFmtId="0" fontId="1" fillId="0" borderId="0" xfId="0" applyFont="1" applyFill="1" applyBorder="1" applyAlignment="1">
      <alignment horizontal="centerContinuous"/>
    </xf>
    <xf numFmtId="0" fontId="0" fillId="0" borderId="0" xfId="0" applyFill="1" applyAlignment="1">
      <alignment horizontal="centerContinuous"/>
    </xf>
    <xf numFmtId="0" fontId="3" fillId="0" borderId="0" xfId="0" applyFont="1" applyFill="1"/>
    <xf numFmtId="0" fontId="3" fillId="0" borderId="0" xfId="0" applyFont="1" applyFill="1" applyBorder="1"/>
    <xf numFmtId="0" fontId="2" fillId="0" borderId="1" xfId="0" applyFont="1" applyFill="1" applyBorder="1" applyAlignment="1">
      <alignment horizontal="center" shrinkToFit="1"/>
    </xf>
    <xf numFmtId="0" fontId="0" fillId="0" borderId="0" xfId="0" applyFill="1" applyAlignment="1">
      <alignment horizontal="center"/>
    </xf>
    <xf numFmtId="0" fontId="0" fillId="0" borderId="4" xfId="0" applyFill="1" applyBorder="1" applyAlignment="1">
      <alignment shrinkToFit="1"/>
    </xf>
    <xf numFmtId="0" fontId="0" fillId="0" borderId="5" xfId="0" applyFill="1" applyBorder="1" applyAlignment="1">
      <alignment shrinkToFit="1"/>
    </xf>
    <xf numFmtId="0" fontId="0" fillId="0" borderId="12" xfId="0" applyFill="1" applyBorder="1" applyAlignment="1">
      <alignment shrinkToFit="1"/>
    </xf>
    <xf numFmtId="0" fontId="0" fillId="0" borderId="13" xfId="0" applyFill="1" applyBorder="1" applyAlignment="1">
      <alignment shrinkToFit="1"/>
    </xf>
    <xf numFmtId="0" fontId="0" fillId="0" borderId="9" xfId="0" applyFill="1" applyBorder="1" applyAlignment="1">
      <alignment shrinkToFit="1"/>
    </xf>
    <xf numFmtId="0" fontId="0" fillId="0" borderId="10" xfId="0" applyFill="1" applyBorder="1" applyAlignment="1">
      <alignment shrinkToFit="1"/>
    </xf>
    <xf numFmtId="0" fontId="0" fillId="0" borderId="2" xfId="0" applyFill="1" applyBorder="1"/>
    <xf numFmtId="0" fontId="0" fillId="0" borderId="0" xfId="0" applyFill="1" applyBorder="1" applyAlignment="1">
      <alignment horizontal="centerContinuous"/>
    </xf>
    <xf numFmtId="0" fontId="0" fillId="2" borderId="0" xfId="0" applyFill="1"/>
    <xf numFmtId="0" fontId="3" fillId="2" borderId="0" xfId="0" applyFont="1" applyFill="1"/>
    <xf numFmtId="0" fontId="0" fillId="2" borderId="0" xfId="0" applyFill="1" applyAlignment="1">
      <alignment horizontal="center"/>
    </xf>
    <xf numFmtId="0" fontId="1" fillId="0" borderId="0" xfId="0" applyFont="1" applyFill="1"/>
    <xf numFmtId="0" fontId="1" fillId="0" borderId="0" xfId="0" applyFont="1" applyFill="1" applyBorder="1"/>
    <xf numFmtId="0" fontId="1" fillId="2" borderId="0" xfId="0" applyFont="1" applyFill="1"/>
    <xf numFmtId="0" fontId="4" fillId="0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Continuous"/>
    </xf>
    <xf numFmtId="0" fontId="1" fillId="0" borderId="0" xfId="0" applyNumberFormat="1" applyFont="1" applyFill="1" applyBorder="1"/>
    <xf numFmtId="0" fontId="1" fillId="0" borderId="0" xfId="0" applyNumberFormat="1" applyFont="1" applyFill="1" applyBorder="1" applyAlignment="1">
      <alignment horizontal="centerContinuous"/>
    </xf>
    <xf numFmtId="0" fontId="3" fillId="0" borderId="0" xfId="0" applyNumberFormat="1" applyFont="1" applyFill="1" applyBorder="1"/>
    <xf numFmtId="0" fontId="2" fillId="0" borderId="6" xfId="0" applyNumberFormat="1" applyFont="1" applyFill="1" applyBorder="1" applyAlignment="1">
      <alignment horizontal="center" shrinkToFit="1"/>
    </xf>
    <xf numFmtId="0" fontId="0" fillId="0" borderId="3" xfId="0" applyNumberFormat="1" applyFill="1" applyBorder="1" applyAlignment="1">
      <alignment horizontal="center" shrinkToFit="1"/>
    </xf>
    <xf numFmtId="0" fontId="0" fillId="0" borderId="11" xfId="0" applyNumberFormat="1" applyFill="1" applyBorder="1" applyAlignment="1">
      <alignment horizontal="center" shrinkToFit="1"/>
    </xf>
    <xf numFmtId="0" fontId="0" fillId="0" borderId="8" xfId="0" applyNumberFormat="1" applyFill="1" applyBorder="1" applyAlignment="1">
      <alignment horizontal="center" shrinkToFit="1"/>
    </xf>
    <xf numFmtId="0" fontId="0" fillId="0" borderId="2" xfId="0" applyNumberFormat="1" applyFill="1" applyBorder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Alignment="1">
      <alignment horizontal="centerContinuous"/>
    </xf>
    <xf numFmtId="0" fontId="3" fillId="0" borderId="0" xfId="0" applyNumberFormat="1" applyFont="1" applyFill="1"/>
    <xf numFmtId="0" fontId="2" fillId="0" borderId="1" xfId="0" applyNumberFormat="1" applyFont="1" applyFill="1" applyBorder="1" applyAlignment="1">
      <alignment horizontal="center" shrinkToFit="1"/>
    </xf>
    <xf numFmtId="0" fontId="0" fillId="0" borderId="4" xfId="0" applyNumberFormat="1" applyFill="1" applyBorder="1" applyAlignment="1">
      <alignment horizontal="center" shrinkToFit="1"/>
    </xf>
    <xf numFmtId="0" fontId="0" fillId="0" borderId="12" xfId="0" applyNumberFormat="1" applyFill="1" applyBorder="1" applyAlignment="1">
      <alignment horizontal="center" shrinkToFit="1"/>
    </xf>
    <xf numFmtId="0" fontId="0" fillId="0" borderId="9" xfId="0" applyNumberFormat="1" applyFill="1" applyBorder="1" applyAlignment="1">
      <alignment horizontal="center" shrinkToFit="1"/>
    </xf>
    <xf numFmtId="0" fontId="0" fillId="0" borderId="0" xfId="0" applyNumberFormat="1" applyFill="1" applyAlignment="1">
      <alignment horizontal="centerContinuous"/>
    </xf>
    <xf numFmtId="0" fontId="0" fillId="0" borderId="0" xfId="0" applyNumberFormat="1" applyFill="1"/>
    <xf numFmtId="0" fontId="2" fillId="3" borderId="7" xfId="0" applyFont="1" applyFill="1" applyBorder="1" applyAlignment="1">
      <alignment horizontal="center" shrinkToFit="1"/>
    </xf>
    <xf numFmtId="0" fontId="6" fillId="0" borderId="0" xfId="0" applyFont="1" applyFill="1"/>
    <xf numFmtId="0" fontId="6" fillId="0" borderId="0" xfId="0" applyFont="1" applyFill="1" applyAlignment="1">
      <alignment horizontal="centerContinuous"/>
    </xf>
    <xf numFmtId="0" fontId="7" fillId="0" borderId="0" xfId="0" applyFont="1" applyFill="1"/>
    <xf numFmtId="0" fontId="8" fillId="0" borderId="1" xfId="0" applyFont="1" applyFill="1" applyBorder="1" applyAlignment="1">
      <alignment horizontal="center" shrinkToFit="1"/>
    </xf>
    <xf numFmtId="0" fontId="9" fillId="0" borderId="4" xfId="0" applyFont="1" applyFill="1" applyBorder="1" applyAlignment="1">
      <alignment shrinkToFit="1"/>
    </xf>
    <xf numFmtId="0" fontId="9" fillId="0" borderId="12" xfId="0" applyFont="1" applyFill="1" applyBorder="1" applyAlignment="1">
      <alignment shrinkToFit="1"/>
    </xf>
    <xf numFmtId="0" fontId="9" fillId="0" borderId="9" xfId="0" applyFont="1" applyFill="1" applyBorder="1" applyAlignment="1">
      <alignment shrinkToFit="1"/>
    </xf>
    <xf numFmtId="0" fontId="9" fillId="0" borderId="2" xfId="0" applyFont="1" applyFill="1" applyBorder="1"/>
    <xf numFmtId="0" fontId="9" fillId="0" borderId="0" xfId="0" applyFont="1" applyFill="1" applyAlignment="1">
      <alignment horizontal="centerContinuous"/>
    </xf>
    <xf numFmtId="0" fontId="9" fillId="0" borderId="0" xfId="0" applyFont="1" applyFill="1"/>
    <xf numFmtId="0" fontId="1" fillId="3" borderId="0" xfId="0" applyFont="1" applyFill="1" applyAlignment="1"/>
    <xf numFmtId="0" fontId="1" fillId="0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61283</xdr:colOff>
      <xdr:row>0</xdr:row>
      <xdr:rowOff>8238</xdr:rowOff>
    </xdr:from>
    <xdr:to>
      <xdr:col>7</xdr:col>
      <xdr:colOff>165644</xdr:colOff>
      <xdr:row>0</xdr:row>
      <xdr:rowOff>1122663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4533" y="8238"/>
          <a:ext cx="1114011" cy="1114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3"/>
  <sheetViews>
    <sheetView tabSelected="1" zoomScaleNormal="100" workbookViewId="0">
      <selection activeCell="M8" sqref="M8"/>
    </sheetView>
  </sheetViews>
  <sheetFormatPr defaultRowHeight="24" x14ac:dyDescent="0.55000000000000004"/>
  <cols>
    <col min="1" max="1" width="5.625" style="38" customWidth="1"/>
    <col min="2" max="2" width="5.75" style="3" bestFit="1" customWidth="1"/>
    <col min="3" max="3" width="10.625" style="3" customWidth="1"/>
    <col min="4" max="4" width="8.625" style="58" customWidth="1"/>
    <col min="5" max="5" width="10.625" style="3" customWidth="1"/>
    <col min="6" max="7" width="6.625" style="47" customWidth="1"/>
    <col min="8" max="10" width="11.625" style="3" customWidth="1"/>
    <col min="11" max="11" width="9" style="4"/>
    <col min="12" max="12" width="9" style="3"/>
    <col min="13" max="16" width="6.125" style="3" customWidth="1"/>
    <col min="17" max="18" width="6.125" style="20" customWidth="1"/>
    <col min="19" max="19" width="4.25" style="3" customWidth="1"/>
    <col min="20" max="16384" width="9" style="3"/>
  </cols>
  <sheetData>
    <row r="1" spans="1:19" s="23" customFormat="1" ht="97.5" customHeight="1" x14ac:dyDescent="0.7">
      <c r="A1" s="30"/>
      <c r="D1" s="49"/>
      <c r="F1" s="39"/>
      <c r="G1" s="39"/>
      <c r="K1" s="24"/>
      <c r="L1" s="59" t="str">
        <f>"นักธรรม 70% ผ่าน = "&amp;400*70/100&amp;" / 400 ข้อสอบวิชาละ 10 ข้อ"</f>
        <v>นักธรรม 70% ผ่าน = 280 / 400 ข้อสอบวิชาละ 10 ข้อ</v>
      </c>
      <c r="Q1" s="25"/>
      <c r="R1" s="25"/>
    </row>
    <row r="2" spans="1:19" s="23" customFormat="1" ht="30.75" x14ac:dyDescent="0.7">
      <c r="A2" s="31" t="s">
        <v>39</v>
      </c>
      <c r="B2" s="5"/>
      <c r="C2" s="5"/>
      <c r="D2" s="50"/>
      <c r="E2" s="5"/>
      <c r="F2" s="40"/>
      <c r="G2" s="40"/>
      <c r="H2" s="5"/>
      <c r="I2" s="5"/>
      <c r="J2" s="5"/>
      <c r="K2" s="6"/>
      <c r="L2" s="60" t="str">
        <f>"ธรรมศึกษา 50% ผ่าน = "&amp;280*50/100&amp;" / 280 ข้อสอบวิชาละ 7 ข้อ"</f>
        <v>ธรรมศึกษา 50% ผ่าน = 140 / 280 ข้อสอบวิชาละ 7 ข้อ</v>
      </c>
      <c r="Q2" s="25"/>
      <c r="R2" s="25"/>
    </row>
    <row r="3" spans="1:19" s="23" customFormat="1" ht="30.75" x14ac:dyDescent="0.7">
      <c r="A3" s="31" t="s">
        <v>5</v>
      </c>
      <c r="B3" s="5"/>
      <c r="C3" s="5"/>
      <c r="D3" s="50"/>
      <c r="E3" s="5"/>
      <c r="F3" s="40"/>
      <c r="G3" s="40"/>
      <c r="H3" s="5"/>
      <c r="I3" s="5"/>
      <c r="J3" s="5"/>
      <c r="K3" s="6"/>
      <c r="L3" s="26" t="s">
        <v>28</v>
      </c>
      <c r="M3" s="26" t="s">
        <v>29</v>
      </c>
      <c r="N3" s="26" t="s">
        <v>30</v>
      </c>
      <c r="O3" s="26" t="s">
        <v>31</v>
      </c>
      <c r="P3" s="26" t="s">
        <v>32</v>
      </c>
      <c r="Q3" s="27" t="s">
        <v>33</v>
      </c>
      <c r="R3" s="25"/>
    </row>
    <row r="4" spans="1:19" s="23" customFormat="1" ht="30.75" x14ac:dyDescent="0.7">
      <c r="A4" s="31" t="s">
        <v>7</v>
      </c>
      <c r="B4" s="5"/>
      <c r="C4" s="5"/>
      <c r="D4" s="50"/>
      <c r="E4" s="5"/>
      <c r="F4" s="40"/>
      <c r="G4" s="40"/>
      <c r="H4" s="5"/>
      <c r="I4" s="5"/>
      <c r="J4" s="5"/>
      <c r="K4" s="6"/>
      <c r="L4" s="26">
        <f>M4+N4</f>
        <v>100</v>
      </c>
      <c r="M4" s="26">
        <f>COUNTIF(R:R,"ขาด")</f>
        <v>100</v>
      </c>
      <c r="N4" s="26">
        <f>O4+P4+Q4</f>
        <v>0</v>
      </c>
      <c r="O4" s="26">
        <f>COUNTIF(R:R,"ได้")</f>
        <v>0</v>
      </c>
      <c r="P4" s="26">
        <f>COUNTIF(R:R,"ตก")</f>
        <v>0</v>
      </c>
      <c r="Q4" s="28">
        <f>COUNTIF(R:R,"ผิด")</f>
        <v>0</v>
      </c>
      <c r="R4" s="25"/>
      <c r="S4" s="23" t="str">
        <f>CONCATENATE("ส่งสอบ ",TEXT(L4,"t0")," รูป  ขาดสอบ ",TEXT(M4,"t0")," รูป  คงสอบ ",TEXT(N4,"t0")," รูป  สอบได้ ",TEXT(O4,"t0")," รูป  สอบตก ",TEXT(P4,"t0")," รูป")</f>
        <v>ส่งสอบ ๑๐๐ รูป  ขาดสอบ ๑๐๐ รูป  คงสอบ ๐ รูป  สอบได้ ๐ รูป  สอบตก ๐ รูป</v>
      </c>
    </row>
    <row r="5" spans="1:19" s="23" customFormat="1" ht="30.75" x14ac:dyDescent="0.7">
      <c r="A5" s="31" t="s">
        <v>35</v>
      </c>
      <c r="B5" s="5"/>
      <c r="C5" s="5"/>
      <c r="D5" s="50"/>
      <c r="E5" s="5"/>
      <c r="F5" s="40"/>
      <c r="G5" s="40"/>
      <c r="H5" s="5"/>
      <c r="I5" s="5"/>
      <c r="J5" s="5"/>
      <c r="K5" s="6"/>
      <c r="M5" s="5" t="s">
        <v>27</v>
      </c>
      <c r="N5" s="5"/>
      <c r="O5" s="5"/>
      <c r="P5" s="5"/>
      <c r="Q5" s="29"/>
      <c r="R5" s="29"/>
    </row>
    <row r="6" spans="1:19" s="8" customFormat="1" ht="12.75" x14ac:dyDescent="0.3">
      <c r="A6" s="32"/>
      <c r="D6" s="51"/>
      <c r="F6" s="41"/>
      <c r="G6" s="41"/>
      <c r="K6" s="9"/>
      <c r="Q6" s="21"/>
      <c r="R6" s="21"/>
    </row>
    <row r="7" spans="1:19" ht="27.75" x14ac:dyDescent="0.65">
      <c r="A7" s="33" t="s">
        <v>8</v>
      </c>
      <c r="B7" s="10" t="s">
        <v>6</v>
      </c>
      <c r="C7" s="10" t="s">
        <v>0</v>
      </c>
      <c r="D7" s="52" t="s">
        <v>36</v>
      </c>
      <c r="E7" s="10" t="s">
        <v>1</v>
      </c>
      <c r="F7" s="42" t="s">
        <v>19</v>
      </c>
      <c r="G7" s="42" t="s">
        <v>38</v>
      </c>
      <c r="H7" s="10" t="s">
        <v>2</v>
      </c>
      <c r="I7" s="10" t="s">
        <v>3</v>
      </c>
      <c r="J7" s="10" t="s">
        <v>4</v>
      </c>
      <c r="K7" s="48" t="s">
        <v>40</v>
      </c>
      <c r="M7" s="2" t="s">
        <v>21</v>
      </c>
      <c r="N7" s="11" t="s">
        <v>22</v>
      </c>
      <c r="O7" s="11" t="s">
        <v>23</v>
      </c>
      <c r="P7" s="11" t="s">
        <v>24</v>
      </c>
      <c r="Q7" s="22" t="s">
        <v>25</v>
      </c>
      <c r="R7" s="22" t="s">
        <v>26</v>
      </c>
      <c r="S7" s="11" t="s">
        <v>34</v>
      </c>
    </row>
    <row r="8" spans="1:19" x14ac:dyDescent="0.55000000000000004">
      <c r="A8" s="34">
        <v>1</v>
      </c>
      <c r="B8" s="12" t="s">
        <v>6</v>
      </c>
      <c r="C8" s="12" t="s">
        <v>0</v>
      </c>
      <c r="D8" s="53" t="s">
        <v>36</v>
      </c>
      <c r="E8" s="12" t="s">
        <v>1</v>
      </c>
      <c r="F8" s="43" t="s">
        <v>20</v>
      </c>
      <c r="G8" s="43"/>
      <c r="H8" s="12" t="s">
        <v>2</v>
      </c>
      <c r="I8" s="12" t="s">
        <v>3</v>
      </c>
      <c r="J8" s="12" t="s">
        <v>4</v>
      </c>
      <c r="K8" s="13"/>
      <c r="M8" s="11"/>
      <c r="N8" s="11"/>
      <c r="O8" s="11"/>
      <c r="P8" s="11"/>
      <c r="Q8" s="22">
        <f>M8+N8+O8+P8</f>
        <v>0</v>
      </c>
      <c r="R8" s="22" t="str">
        <f>IF(OR(M8&gt;100,N8&gt;100,O8&gt;100,P8&gt;100),"ผิด",IF(OR(M8="",N8="",O8="",P8=""),"ขาด",IF(OR(M8&lt;25,N8&lt;25,O8&lt;25,P8&lt;25),"ตก",IF(Q8&lt;280,"ตก","ได้"))))</f>
        <v>ขาด</v>
      </c>
      <c r="S8" s="11">
        <v>1</v>
      </c>
    </row>
    <row r="9" spans="1:19" x14ac:dyDescent="0.55000000000000004">
      <c r="A9" s="35"/>
      <c r="B9" s="14" t="s">
        <v>9</v>
      </c>
      <c r="C9" s="14" t="s">
        <v>10</v>
      </c>
      <c r="D9" s="54"/>
      <c r="E9" s="14" t="s">
        <v>11</v>
      </c>
      <c r="F9" s="44" t="s">
        <v>37</v>
      </c>
      <c r="G9" s="44"/>
      <c r="H9" s="14" t="s">
        <v>14</v>
      </c>
      <c r="I9" s="14" t="s">
        <v>12</v>
      </c>
      <c r="J9" s="14" t="s">
        <v>13</v>
      </c>
      <c r="K9" s="15"/>
      <c r="M9" s="11"/>
      <c r="N9" s="11"/>
      <c r="O9" s="11"/>
      <c r="P9" s="11"/>
      <c r="Q9" s="22"/>
      <c r="R9" s="22"/>
      <c r="S9" s="11">
        <v>2</v>
      </c>
    </row>
    <row r="10" spans="1:19" x14ac:dyDescent="0.55000000000000004">
      <c r="A10" s="35">
        <v>2</v>
      </c>
      <c r="B10" s="14" t="s">
        <v>6</v>
      </c>
      <c r="C10" s="14" t="s">
        <v>0</v>
      </c>
      <c r="D10" s="54"/>
      <c r="E10" s="14" t="s">
        <v>1</v>
      </c>
      <c r="F10" s="44" t="s">
        <v>20</v>
      </c>
      <c r="G10" s="44"/>
      <c r="H10" s="14" t="s">
        <v>2</v>
      </c>
      <c r="I10" s="14" t="s">
        <v>3</v>
      </c>
      <c r="J10" s="14" t="s">
        <v>4</v>
      </c>
      <c r="K10" s="15"/>
      <c r="M10" s="11"/>
      <c r="N10" s="11"/>
      <c r="O10" s="11"/>
      <c r="P10" s="11"/>
      <c r="Q10" s="22">
        <f>M10+N10+O10+P10</f>
        <v>0</v>
      </c>
      <c r="R10" s="22" t="str">
        <f t="shared" ref="R10" si="0">IF(OR(M10&gt;100,N10&gt;100,O10&gt;100,P10&gt;100),"ผิด",IF(OR(M10="",N10="",O10="",P10=""),"ขาด",IF(OR(M10&lt;25,N10&lt;25,O10&lt;25,P10&lt;25),"ตก",IF(Q10&lt;280,"ตก","ได้"))))</f>
        <v>ขาด</v>
      </c>
      <c r="S10" s="11">
        <v>3</v>
      </c>
    </row>
    <row r="11" spans="1:19" x14ac:dyDescent="0.55000000000000004">
      <c r="A11" s="35"/>
      <c r="B11" s="14" t="s">
        <v>9</v>
      </c>
      <c r="C11" s="14" t="s">
        <v>10</v>
      </c>
      <c r="D11" s="54"/>
      <c r="E11" s="14" t="s">
        <v>11</v>
      </c>
      <c r="F11" s="44" t="s">
        <v>37</v>
      </c>
      <c r="G11" s="44"/>
      <c r="H11" s="14" t="s">
        <v>14</v>
      </c>
      <c r="I11" s="14" t="s">
        <v>12</v>
      </c>
      <c r="J11" s="14" t="s">
        <v>13</v>
      </c>
      <c r="K11" s="15"/>
      <c r="M11" s="11"/>
      <c r="N11" s="11"/>
      <c r="O11" s="11"/>
      <c r="P11" s="11"/>
      <c r="Q11" s="22"/>
      <c r="R11" s="22"/>
      <c r="S11" s="11">
        <v>4</v>
      </c>
    </row>
    <row r="12" spans="1:19" x14ac:dyDescent="0.55000000000000004">
      <c r="A12" s="35">
        <v>3</v>
      </c>
      <c r="B12" s="14" t="s">
        <v>6</v>
      </c>
      <c r="C12" s="14" t="s">
        <v>0</v>
      </c>
      <c r="D12" s="54"/>
      <c r="E12" s="14" t="s">
        <v>1</v>
      </c>
      <c r="F12" s="44" t="s">
        <v>20</v>
      </c>
      <c r="G12" s="44"/>
      <c r="H12" s="14" t="s">
        <v>2</v>
      </c>
      <c r="I12" s="14" t="s">
        <v>3</v>
      </c>
      <c r="J12" s="14" t="s">
        <v>4</v>
      </c>
      <c r="K12" s="15"/>
      <c r="M12" s="11"/>
      <c r="N12" s="11"/>
      <c r="O12" s="11"/>
      <c r="P12" s="11"/>
      <c r="Q12" s="22">
        <f t="shared" ref="Q12" si="1">M12+N12+O12+P12</f>
        <v>0</v>
      </c>
      <c r="R12" s="22" t="str">
        <f t="shared" ref="R12" si="2">IF(OR(M12&gt;100,N12&gt;100,O12&gt;100,P12&gt;100),"ผิด",IF(OR(M12="",N12="",O12="",P12=""),"ขาด",IF(OR(M12&lt;25,N12&lt;25,O12&lt;25,P12&lt;25),"ตก",IF(Q12&lt;280,"ตก","ได้"))))</f>
        <v>ขาด</v>
      </c>
      <c r="S12" s="11">
        <v>5</v>
      </c>
    </row>
    <row r="13" spans="1:19" x14ac:dyDescent="0.55000000000000004">
      <c r="A13" s="35"/>
      <c r="B13" s="14" t="s">
        <v>9</v>
      </c>
      <c r="C13" s="14" t="s">
        <v>10</v>
      </c>
      <c r="D13" s="54"/>
      <c r="E13" s="14" t="s">
        <v>11</v>
      </c>
      <c r="F13" s="44" t="s">
        <v>37</v>
      </c>
      <c r="G13" s="44"/>
      <c r="H13" s="14" t="s">
        <v>14</v>
      </c>
      <c r="I13" s="14" t="s">
        <v>12</v>
      </c>
      <c r="J13" s="14" t="s">
        <v>13</v>
      </c>
      <c r="K13" s="15"/>
      <c r="M13" s="11"/>
      <c r="N13" s="11"/>
      <c r="O13" s="11"/>
      <c r="P13" s="11"/>
      <c r="Q13" s="22"/>
      <c r="R13" s="22"/>
      <c r="S13" s="11">
        <v>6</v>
      </c>
    </row>
    <row r="14" spans="1:19" x14ac:dyDescent="0.55000000000000004">
      <c r="A14" s="35">
        <v>4</v>
      </c>
      <c r="B14" s="14" t="s">
        <v>6</v>
      </c>
      <c r="C14" s="14" t="s">
        <v>0</v>
      </c>
      <c r="D14" s="54"/>
      <c r="E14" s="14" t="s">
        <v>1</v>
      </c>
      <c r="F14" s="44" t="s">
        <v>20</v>
      </c>
      <c r="G14" s="44"/>
      <c r="H14" s="14" t="s">
        <v>2</v>
      </c>
      <c r="I14" s="14" t="s">
        <v>3</v>
      </c>
      <c r="J14" s="14" t="s">
        <v>4</v>
      </c>
      <c r="K14" s="15"/>
      <c r="M14" s="11"/>
      <c r="N14" s="11"/>
      <c r="O14" s="11"/>
      <c r="P14" s="11"/>
      <c r="Q14" s="22">
        <f t="shared" ref="Q14" si="3">M14+N14+O14+P14</f>
        <v>0</v>
      </c>
      <c r="R14" s="22" t="str">
        <f t="shared" ref="R14" si="4">IF(OR(M14&gt;100,N14&gt;100,O14&gt;100,P14&gt;100),"ผิด",IF(OR(M14="",N14="",O14="",P14=""),"ขาด",IF(OR(M14&lt;25,N14&lt;25,O14&lt;25,P14&lt;25),"ตก",IF(Q14&lt;280,"ตก","ได้"))))</f>
        <v>ขาด</v>
      </c>
      <c r="S14" s="11">
        <v>7</v>
      </c>
    </row>
    <row r="15" spans="1:19" x14ac:dyDescent="0.55000000000000004">
      <c r="A15" s="35"/>
      <c r="B15" s="14" t="s">
        <v>9</v>
      </c>
      <c r="C15" s="14" t="s">
        <v>10</v>
      </c>
      <c r="D15" s="54"/>
      <c r="E15" s="14" t="s">
        <v>11</v>
      </c>
      <c r="F15" s="44" t="s">
        <v>37</v>
      </c>
      <c r="G15" s="44"/>
      <c r="H15" s="14" t="s">
        <v>14</v>
      </c>
      <c r="I15" s="14" t="s">
        <v>12</v>
      </c>
      <c r="J15" s="14" t="s">
        <v>13</v>
      </c>
      <c r="K15" s="15"/>
      <c r="M15" s="11"/>
      <c r="N15" s="11"/>
      <c r="O15" s="11"/>
      <c r="P15" s="11"/>
      <c r="Q15" s="22"/>
      <c r="R15" s="22"/>
      <c r="S15" s="11">
        <v>8</v>
      </c>
    </row>
    <row r="16" spans="1:19" x14ac:dyDescent="0.55000000000000004">
      <c r="A16" s="35">
        <v>5</v>
      </c>
      <c r="B16" s="14" t="s">
        <v>6</v>
      </c>
      <c r="C16" s="14" t="s">
        <v>0</v>
      </c>
      <c r="D16" s="54"/>
      <c r="E16" s="14" t="s">
        <v>1</v>
      </c>
      <c r="F16" s="44" t="s">
        <v>20</v>
      </c>
      <c r="G16" s="44"/>
      <c r="H16" s="14" t="s">
        <v>2</v>
      </c>
      <c r="I16" s="14" t="s">
        <v>3</v>
      </c>
      <c r="J16" s="14" t="s">
        <v>4</v>
      </c>
      <c r="K16" s="15"/>
      <c r="M16" s="11"/>
      <c r="N16" s="11"/>
      <c r="O16" s="11"/>
      <c r="P16" s="11"/>
      <c r="Q16" s="22">
        <f t="shared" ref="Q16" si="5">M16+N16+O16+P16</f>
        <v>0</v>
      </c>
      <c r="R16" s="22" t="str">
        <f t="shared" ref="R16" si="6">IF(OR(M16&gt;100,N16&gt;100,O16&gt;100,P16&gt;100),"ผิด",IF(OR(M16="",N16="",O16="",P16=""),"ขาด",IF(OR(M16&lt;25,N16&lt;25,O16&lt;25,P16&lt;25),"ตก",IF(Q16&lt;280,"ตก","ได้"))))</f>
        <v>ขาด</v>
      </c>
      <c r="S16" s="11">
        <v>9</v>
      </c>
    </row>
    <row r="17" spans="1:19" x14ac:dyDescent="0.55000000000000004">
      <c r="A17" s="35"/>
      <c r="B17" s="14" t="s">
        <v>9</v>
      </c>
      <c r="C17" s="14" t="s">
        <v>10</v>
      </c>
      <c r="D17" s="54"/>
      <c r="E17" s="14" t="s">
        <v>11</v>
      </c>
      <c r="F17" s="44" t="s">
        <v>37</v>
      </c>
      <c r="G17" s="44"/>
      <c r="H17" s="14" t="s">
        <v>14</v>
      </c>
      <c r="I17" s="14" t="s">
        <v>12</v>
      </c>
      <c r="J17" s="14" t="s">
        <v>13</v>
      </c>
      <c r="K17" s="15"/>
      <c r="M17" s="11"/>
      <c r="N17" s="11"/>
      <c r="O17" s="11"/>
      <c r="P17" s="11"/>
      <c r="Q17" s="22"/>
      <c r="R17" s="22"/>
      <c r="S17" s="11">
        <v>10</v>
      </c>
    </row>
    <row r="18" spans="1:19" x14ac:dyDescent="0.55000000000000004">
      <c r="A18" s="35">
        <v>6</v>
      </c>
      <c r="B18" s="14" t="s">
        <v>6</v>
      </c>
      <c r="C18" s="14" t="s">
        <v>0</v>
      </c>
      <c r="D18" s="54"/>
      <c r="E18" s="14" t="s">
        <v>1</v>
      </c>
      <c r="F18" s="44" t="s">
        <v>20</v>
      </c>
      <c r="G18" s="44"/>
      <c r="H18" s="14" t="s">
        <v>2</v>
      </c>
      <c r="I18" s="14" t="s">
        <v>3</v>
      </c>
      <c r="J18" s="14" t="s">
        <v>4</v>
      </c>
      <c r="K18" s="15"/>
      <c r="M18" s="11"/>
      <c r="N18" s="11"/>
      <c r="O18" s="11"/>
      <c r="P18" s="11"/>
      <c r="Q18" s="22">
        <f t="shared" ref="Q18" si="7">M18+N18+O18+P18</f>
        <v>0</v>
      </c>
      <c r="R18" s="22" t="str">
        <f t="shared" ref="R18" si="8">IF(OR(M18&gt;100,N18&gt;100,O18&gt;100,P18&gt;100),"ผิด",IF(OR(M18="",N18="",O18="",P18=""),"ขาด",IF(OR(M18&lt;25,N18&lt;25,O18&lt;25,P18&lt;25),"ตก",IF(Q18&lt;280,"ตก","ได้"))))</f>
        <v>ขาด</v>
      </c>
      <c r="S18" s="11">
        <v>11</v>
      </c>
    </row>
    <row r="19" spans="1:19" x14ac:dyDescent="0.55000000000000004">
      <c r="A19" s="35"/>
      <c r="B19" s="14" t="s">
        <v>9</v>
      </c>
      <c r="C19" s="14" t="s">
        <v>10</v>
      </c>
      <c r="D19" s="54"/>
      <c r="E19" s="14" t="s">
        <v>11</v>
      </c>
      <c r="F19" s="44" t="s">
        <v>37</v>
      </c>
      <c r="G19" s="44"/>
      <c r="H19" s="14" t="s">
        <v>14</v>
      </c>
      <c r="I19" s="14" t="s">
        <v>12</v>
      </c>
      <c r="J19" s="14" t="s">
        <v>13</v>
      </c>
      <c r="K19" s="15"/>
      <c r="M19" s="11"/>
      <c r="N19" s="11"/>
      <c r="O19" s="11"/>
      <c r="P19" s="11"/>
      <c r="Q19" s="22"/>
      <c r="R19" s="22"/>
      <c r="S19" s="11">
        <v>12</v>
      </c>
    </row>
    <row r="20" spans="1:19" x14ac:dyDescent="0.55000000000000004">
      <c r="A20" s="35">
        <v>7</v>
      </c>
      <c r="B20" s="14" t="s">
        <v>6</v>
      </c>
      <c r="C20" s="14" t="s">
        <v>0</v>
      </c>
      <c r="D20" s="54"/>
      <c r="E20" s="14" t="s">
        <v>1</v>
      </c>
      <c r="F20" s="44" t="s">
        <v>20</v>
      </c>
      <c r="G20" s="44"/>
      <c r="H20" s="14" t="s">
        <v>2</v>
      </c>
      <c r="I20" s="14" t="s">
        <v>3</v>
      </c>
      <c r="J20" s="14" t="s">
        <v>4</v>
      </c>
      <c r="K20" s="15"/>
      <c r="M20" s="11"/>
      <c r="N20" s="11"/>
      <c r="O20" s="11"/>
      <c r="P20" s="11"/>
      <c r="Q20" s="22">
        <f t="shared" ref="Q20" si="9">M20+N20+O20+P20</f>
        <v>0</v>
      </c>
      <c r="R20" s="22" t="str">
        <f t="shared" ref="R20" si="10">IF(OR(M20&gt;100,N20&gt;100,O20&gt;100,P20&gt;100),"ผิด",IF(OR(M20="",N20="",O20="",P20=""),"ขาด",IF(OR(M20&lt;25,N20&lt;25,O20&lt;25,P20&lt;25),"ตก",IF(Q20&lt;280,"ตก","ได้"))))</f>
        <v>ขาด</v>
      </c>
      <c r="S20" s="11">
        <v>13</v>
      </c>
    </row>
    <row r="21" spans="1:19" x14ac:dyDescent="0.55000000000000004">
      <c r="A21" s="35"/>
      <c r="B21" s="14" t="s">
        <v>9</v>
      </c>
      <c r="C21" s="14" t="s">
        <v>10</v>
      </c>
      <c r="D21" s="54"/>
      <c r="E21" s="14" t="s">
        <v>11</v>
      </c>
      <c r="F21" s="44" t="s">
        <v>37</v>
      </c>
      <c r="G21" s="44"/>
      <c r="H21" s="14" t="s">
        <v>14</v>
      </c>
      <c r="I21" s="14" t="s">
        <v>12</v>
      </c>
      <c r="J21" s="14" t="s">
        <v>13</v>
      </c>
      <c r="K21" s="15"/>
      <c r="M21" s="11"/>
      <c r="N21" s="11"/>
      <c r="O21" s="11"/>
      <c r="P21" s="11"/>
      <c r="Q21" s="22"/>
      <c r="R21" s="22"/>
      <c r="S21" s="11">
        <v>14</v>
      </c>
    </row>
    <row r="22" spans="1:19" x14ac:dyDescent="0.55000000000000004">
      <c r="A22" s="35">
        <v>8</v>
      </c>
      <c r="B22" s="14" t="s">
        <v>6</v>
      </c>
      <c r="C22" s="14" t="s">
        <v>0</v>
      </c>
      <c r="D22" s="54"/>
      <c r="E22" s="14" t="s">
        <v>1</v>
      </c>
      <c r="F22" s="44" t="s">
        <v>20</v>
      </c>
      <c r="G22" s="44"/>
      <c r="H22" s="14" t="s">
        <v>2</v>
      </c>
      <c r="I22" s="14" t="s">
        <v>3</v>
      </c>
      <c r="J22" s="14" t="s">
        <v>4</v>
      </c>
      <c r="K22" s="15"/>
      <c r="M22" s="11"/>
      <c r="N22" s="11"/>
      <c r="O22" s="11"/>
      <c r="P22" s="11"/>
      <c r="Q22" s="22">
        <f t="shared" ref="Q22" si="11">M22+N22+O22+P22</f>
        <v>0</v>
      </c>
      <c r="R22" s="22" t="str">
        <f t="shared" ref="R22" si="12">IF(OR(M22&gt;100,N22&gt;100,O22&gt;100,P22&gt;100),"ผิด",IF(OR(M22="",N22="",O22="",P22=""),"ขาด",IF(OR(M22&lt;25,N22&lt;25,O22&lt;25,P22&lt;25),"ตก",IF(Q22&lt;280,"ตก","ได้"))))</f>
        <v>ขาด</v>
      </c>
      <c r="S22" s="11">
        <v>15</v>
      </c>
    </row>
    <row r="23" spans="1:19" x14ac:dyDescent="0.55000000000000004">
      <c r="A23" s="35"/>
      <c r="B23" s="14" t="s">
        <v>9</v>
      </c>
      <c r="C23" s="14" t="s">
        <v>10</v>
      </c>
      <c r="D23" s="54"/>
      <c r="E23" s="14" t="s">
        <v>11</v>
      </c>
      <c r="F23" s="44" t="s">
        <v>37</v>
      </c>
      <c r="G23" s="44"/>
      <c r="H23" s="14" t="s">
        <v>14</v>
      </c>
      <c r="I23" s="14" t="s">
        <v>12</v>
      </c>
      <c r="J23" s="14" t="s">
        <v>13</v>
      </c>
      <c r="K23" s="15"/>
      <c r="M23" s="11"/>
      <c r="N23" s="11"/>
      <c r="O23" s="11"/>
      <c r="P23" s="11"/>
      <c r="Q23" s="22"/>
      <c r="R23" s="22"/>
      <c r="S23" s="11">
        <v>16</v>
      </c>
    </row>
    <row r="24" spans="1:19" x14ac:dyDescent="0.55000000000000004">
      <c r="A24" s="35">
        <v>9</v>
      </c>
      <c r="B24" s="14" t="s">
        <v>6</v>
      </c>
      <c r="C24" s="14" t="s">
        <v>0</v>
      </c>
      <c r="D24" s="54"/>
      <c r="E24" s="14" t="s">
        <v>1</v>
      </c>
      <c r="F24" s="44" t="s">
        <v>20</v>
      </c>
      <c r="G24" s="44"/>
      <c r="H24" s="14" t="s">
        <v>2</v>
      </c>
      <c r="I24" s="14" t="s">
        <v>3</v>
      </c>
      <c r="J24" s="14" t="s">
        <v>4</v>
      </c>
      <c r="K24" s="15"/>
      <c r="M24" s="11"/>
      <c r="N24" s="11"/>
      <c r="O24" s="11"/>
      <c r="P24" s="11"/>
      <c r="Q24" s="22">
        <f t="shared" ref="Q24" si="13">M24+N24+O24+P24</f>
        <v>0</v>
      </c>
      <c r="R24" s="22" t="str">
        <f t="shared" ref="R24" si="14">IF(OR(M24&gt;100,N24&gt;100,O24&gt;100,P24&gt;100),"ผิด",IF(OR(M24="",N24="",O24="",P24=""),"ขาด",IF(OR(M24&lt;25,N24&lt;25,O24&lt;25,P24&lt;25),"ตก",IF(Q24&lt;280,"ตก","ได้"))))</f>
        <v>ขาด</v>
      </c>
      <c r="S24" s="11">
        <v>17</v>
      </c>
    </row>
    <row r="25" spans="1:19" x14ac:dyDescent="0.55000000000000004">
      <c r="A25" s="35"/>
      <c r="B25" s="14" t="s">
        <v>9</v>
      </c>
      <c r="C25" s="14" t="s">
        <v>10</v>
      </c>
      <c r="D25" s="54"/>
      <c r="E25" s="14" t="s">
        <v>11</v>
      </c>
      <c r="F25" s="44" t="s">
        <v>37</v>
      </c>
      <c r="G25" s="44"/>
      <c r="H25" s="14" t="s">
        <v>14</v>
      </c>
      <c r="I25" s="14" t="s">
        <v>12</v>
      </c>
      <c r="J25" s="14" t="s">
        <v>13</v>
      </c>
      <c r="K25" s="15"/>
      <c r="M25" s="11"/>
      <c r="N25" s="11"/>
      <c r="O25" s="11"/>
      <c r="P25" s="11"/>
      <c r="Q25" s="22"/>
      <c r="R25" s="22"/>
      <c r="S25" s="11">
        <v>18</v>
      </c>
    </row>
    <row r="26" spans="1:19" x14ac:dyDescent="0.55000000000000004">
      <c r="A26" s="35">
        <v>10</v>
      </c>
      <c r="B26" s="14" t="s">
        <v>6</v>
      </c>
      <c r="C26" s="14" t="s">
        <v>0</v>
      </c>
      <c r="D26" s="54"/>
      <c r="E26" s="14" t="s">
        <v>1</v>
      </c>
      <c r="F26" s="44" t="s">
        <v>20</v>
      </c>
      <c r="G26" s="44"/>
      <c r="H26" s="14" t="s">
        <v>2</v>
      </c>
      <c r="I26" s="14" t="s">
        <v>3</v>
      </c>
      <c r="J26" s="14" t="s">
        <v>4</v>
      </c>
      <c r="K26" s="15"/>
      <c r="M26" s="11"/>
      <c r="N26" s="11"/>
      <c r="O26" s="11"/>
      <c r="P26" s="11"/>
      <c r="Q26" s="22">
        <f t="shared" ref="Q26" si="15">M26+N26+O26+P26</f>
        <v>0</v>
      </c>
      <c r="R26" s="22" t="str">
        <f t="shared" ref="R26" si="16">IF(OR(M26&gt;100,N26&gt;100,O26&gt;100,P26&gt;100),"ผิด",IF(OR(M26="",N26="",O26="",P26=""),"ขาด",IF(OR(M26&lt;25,N26&lt;25,O26&lt;25,P26&lt;25),"ตก",IF(Q26&lt;280,"ตก","ได้"))))</f>
        <v>ขาด</v>
      </c>
      <c r="S26" s="11">
        <v>19</v>
      </c>
    </row>
    <row r="27" spans="1:19" x14ac:dyDescent="0.55000000000000004">
      <c r="A27" s="35"/>
      <c r="B27" s="14" t="s">
        <v>9</v>
      </c>
      <c r="C27" s="14" t="s">
        <v>10</v>
      </c>
      <c r="D27" s="54"/>
      <c r="E27" s="14" t="s">
        <v>11</v>
      </c>
      <c r="F27" s="44" t="s">
        <v>37</v>
      </c>
      <c r="G27" s="44"/>
      <c r="H27" s="14" t="s">
        <v>14</v>
      </c>
      <c r="I27" s="14" t="s">
        <v>12</v>
      </c>
      <c r="J27" s="14" t="s">
        <v>13</v>
      </c>
      <c r="K27" s="15"/>
      <c r="M27" s="11"/>
      <c r="N27" s="11"/>
      <c r="O27" s="11"/>
      <c r="P27" s="11"/>
      <c r="Q27" s="22"/>
      <c r="R27" s="22"/>
      <c r="S27" s="11">
        <v>20</v>
      </c>
    </row>
    <row r="28" spans="1:19" x14ac:dyDescent="0.55000000000000004">
      <c r="A28" s="35">
        <v>11</v>
      </c>
      <c r="B28" s="14" t="s">
        <v>6</v>
      </c>
      <c r="C28" s="14" t="s">
        <v>0</v>
      </c>
      <c r="D28" s="54"/>
      <c r="E28" s="14" t="s">
        <v>1</v>
      </c>
      <c r="F28" s="44" t="s">
        <v>20</v>
      </c>
      <c r="G28" s="44"/>
      <c r="H28" s="14" t="s">
        <v>2</v>
      </c>
      <c r="I28" s="14" t="s">
        <v>3</v>
      </c>
      <c r="J28" s="14" t="s">
        <v>4</v>
      </c>
      <c r="K28" s="15"/>
      <c r="M28" s="11"/>
      <c r="N28" s="11"/>
      <c r="O28" s="11"/>
      <c r="P28" s="11"/>
      <c r="Q28" s="22">
        <f t="shared" ref="Q28" si="17">M28+N28+O28+P28</f>
        <v>0</v>
      </c>
      <c r="R28" s="22" t="str">
        <f t="shared" ref="R28" si="18">IF(OR(M28&gt;100,N28&gt;100,O28&gt;100,P28&gt;100),"ผิด",IF(OR(M28="",N28="",O28="",P28=""),"ขาด",IF(OR(M28&lt;25,N28&lt;25,O28&lt;25,P28&lt;25),"ตก",IF(Q28&lt;280,"ตก","ได้"))))</f>
        <v>ขาด</v>
      </c>
      <c r="S28" s="11">
        <v>21</v>
      </c>
    </row>
    <row r="29" spans="1:19" x14ac:dyDescent="0.55000000000000004">
      <c r="A29" s="35"/>
      <c r="B29" s="14" t="s">
        <v>9</v>
      </c>
      <c r="C29" s="14" t="s">
        <v>10</v>
      </c>
      <c r="D29" s="54"/>
      <c r="E29" s="14" t="s">
        <v>11</v>
      </c>
      <c r="F29" s="44" t="s">
        <v>37</v>
      </c>
      <c r="G29" s="44"/>
      <c r="H29" s="14" t="s">
        <v>14</v>
      </c>
      <c r="I29" s="14" t="s">
        <v>12</v>
      </c>
      <c r="J29" s="14" t="s">
        <v>13</v>
      </c>
      <c r="K29" s="15"/>
      <c r="M29" s="11"/>
      <c r="N29" s="11"/>
      <c r="O29" s="11"/>
      <c r="P29" s="11"/>
      <c r="Q29" s="22"/>
      <c r="R29" s="22"/>
      <c r="S29" s="11">
        <v>22</v>
      </c>
    </row>
    <row r="30" spans="1:19" x14ac:dyDescent="0.55000000000000004">
      <c r="A30" s="35">
        <v>12</v>
      </c>
      <c r="B30" s="14" t="s">
        <v>6</v>
      </c>
      <c r="C30" s="14" t="s">
        <v>0</v>
      </c>
      <c r="D30" s="54"/>
      <c r="E30" s="14" t="s">
        <v>1</v>
      </c>
      <c r="F30" s="44" t="s">
        <v>20</v>
      </c>
      <c r="G30" s="44"/>
      <c r="H30" s="14" t="s">
        <v>2</v>
      </c>
      <c r="I30" s="14" t="s">
        <v>3</v>
      </c>
      <c r="J30" s="14" t="s">
        <v>4</v>
      </c>
      <c r="K30" s="15"/>
      <c r="M30" s="11"/>
      <c r="N30" s="11"/>
      <c r="O30" s="11"/>
      <c r="P30" s="11"/>
      <c r="Q30" s="22">
        <f t="shared" ref="Q30" si="19">M30+N30+O30+P30</f>
        <v>0</v>
      </c>
      <c r="R30" s="22" t="str">
        <f t="shared" ref="R30" si="20">IF(OR(M30&gt;100,N30&gt;100,O30&gt;100,P30&gt;100),"ผิด",IF(OR(M30="",N30="",O30="",P30=""),"ขาด",IF(OR(M30&lt;25,N30&lt;25,O30&lt;25,P30&lt;25),"ตก",IF(Q30&lt;280,"ตก","ได้"))))</f>
        <v>ขาด</v>
      </c>
      <c r="S30" s="11">
        <v>23</v>
      </c>
    </row>
    <row r="31" spans="1:19" x14ac:dyDescent="0.55000000000000004">
      <c r="A31" s="35"/>
      <c r="B31" s="14" t="s">
        <v>9</v>
      </c>
      <c r="C31" s="14" t="s">
        <v>10</v>
      </c>
      <c r="D31" s="54"/>
      <c r="E31" s="14" t="s">
        <v>11</v>
      </c>
      <c r="F31" s="44" t="s">
        <v>37</v>
      </c>
      <c r="G31" s="44"/>
      <c r="H31" s="14" t="s">
        <v>14</v>
      </c>
      <c r="I31" s="14" t="s">
        <v>12</v>
      </c>
      <c r="J31" s="14" t="s">
        <v>13</v>
      </c>
      <c r="K31" s="15"/>
      <c r="M31" s="11"/>
      <c r="N31" s="11"/>
      <c r="O31" s="11"/>
      <c r="P31" s="11"/>
      <c r="Q31" s="22"/>
      <c r="R31" s="22"/>
      <c r="S31" s="11">
        <v>24</v>
      </c>
    </row>
    <row r="32" spans="1:19" x14ac:dyDescent="0.55000000000000004">
      <c r="A32" s="35">
        <v>13</v>
      </c>
      <c r="B32" s="14" t="s">
        <v>6</v>
      </c>
      <c r="C32" s="14" t="s">
        <v>0</v>
      </c>
      <c r="D32" s="54"/>
      <c r="E32" s="14" t="s">
        <v>1</v>
      </c>
      <c r="F32" s="44" t="s">
        <v>20</v>
      </c>
      <c r="G32" s="44"/>
      <c r="H32" s="14" t="s">
        <v>2</v>
      </c>
      <c r="I32" s="14" t="s">
        <v>3</v>
      </c>
      <c r="J32" s="14" t="s">
        <v>4</v>
      </c>
      <c r="K32" s="15"/>
      <c r="M32" s="11"/>
      <c r="N32" s="11"/>
      <c r="O32" s="11"/>
      <c r="P32" s="11"/>
      <c r="Q32" s="22">
        <f t="shared" ref="Q32" si="21">M32+N32+O32+P32</f>
        <v>0</v>
      </c>
      <c r="R32" s="22" t="str">
        <f t="shared" ref="R32" si="22">IF(OR(M32&gt;100,N32&gt;100,O32&gt;100,P32&gt;100),"ผิด",IF(OR(M32="",N32="",O32="",P32=""),"ขาด",IF(OR(M32&lt;25,N32&lt;25,O32&lt;25,P32&lt;25),"ตก",IF(Q32&lt;280,"ตก","ได้"))))</f>
        <v>ขาด</v>
      </c>
      <c r="S32" s="11">
        <v>25</v>
      </c>
    </row>
    <row r="33" spans="1:19" x14ac:dyDescent="0.55000000000000004">
      <c r="A33" s="35"/>
      <c r="B33" s="14" t="s">
        <v>9</v>
      </c>
      <c r="C33" s="14" t="s">
        <v>10</v>
      </c>
      <c r="D33" s="54"/>
      <c r="E33" s="14" t="s">
        <v>11</v>
      </c>
      <c r="F33" s="44" t="s">
        <v>37</v>
      </c>
      <c r="G33" s="44"/>
      <c r="H33" s="14" t="s">
        <v>14</v>
      </c>
      <c r="I33" s="14" t="s">
        <v>12</v>
      </c>
      <c r="J33" s="14" t="s">
        <v>13</v>
      </c>
      <c r="K33" s="15"/>
      <c r="M33" s="11"/>
      <c r="N33" s="11"/>
      <c r="O33" s="11"/>
      <c r="P33" s="11"/>
      <c r="Q33" s="22"/>
      <c r="R33" s="22"/>
      <c r="S33" s="11">
        <v>26</v>
      </c>
    </row>
    <row r="34" spans="1:19" x14ac:dyDescent="0.55000000000000004">
      <c r="A34" s="35">
        <v>14</v>
      </c>
      <c r="B34" s="14" t="s">
        <v>6</v>
      </c>
      <c r="C34" s="14" t="s">
        <v>0</v>
      </c>
      <c r="D34" s="54"/>
      <c r="E34" s="14" t="s">
        <v>1</v>
      </c>
      <c r="F34" s="44" t="s">
        <v>20</v>
      </c>
      <c r="G34" s="44"/>
      <c r="H34" s="14" t="s">
        <v>2</v>
      </c>
      <c r="I34" s="14" t="s">
        <v>3</v>
      </c>
      <c r="J34" s="14" t="s">
        <v>4</v>
      </c>
      <c r="K34" s="15"/>
      <c r="M34" s="11"/>
      <c r="N34" s="11"/>
      <c r="O34" s="11"/>
      <c r="P34" s="11"/>
      <c r="Q34" s="22">
        <f t="shared" ref="Q34" si="23">M34+N34+O34+P34</f>
        <v>0</v>
      </c>
      <c r="R34" s="22" t="str">
        <f t="shared" ref="R34" si="24">IF(OR(M34&gt;100,N34&gt;100,O34&gt;100,P34&gt;100),"ผิด",IF(OR(M34="",N34="",O34="",P34=""),"ขาด",IF(OR(M34&lt;25,N34&lt;25,O34&lt;25,P34&lt;25),"ตก",IF(Q34&lt;280,"ตก","ได้"))))</f>
        <v>ขาด</v>
      </c>
      <c r="S34" s="11">
        <v>27</v>
      </c>
    </row>
    <row r="35" spans="1:19" x14ac:dyDescent="0.55000000000000004">
      <c r="A35" s="35"/>
      <c r="B35" s="14" t="s">
        <v>9</v>
      </c>
      <c r="C35" s="14" t="s">
        <v>10</v>
      </c>
      <c r="D35" s="54"/>
      <c r="E35" s="14" t="s">
        <v>11</v>
      </c>
      <c r="F35" s="44" t="s">
        <v>37</v>
      </c>
      <c r="G35" s="44"/>
      <c r="H35" s="14" t="s">
        <v>14</v>
      </c>
      <c r="I35" s="14" t="s">
        <v>12</v>
      </c>
      <c r="J35" s="14" t="s">
        <v>13</v>
      </c>
      <c r="K35" s="15"/>
      <c r="M35" s="11"/>
      <c r="N35" s="11"/>
      <c r="O35" s="11"/>
      <c r="P35" s="11"/>
      <c r="Q35" s="22"/>
      <c r="R35" s="22"/>
      <c r="S35" s="11">
        <v>28</v>
      </c>
    </row>
    <row r="36" spans="1:19" x14ac:dyDescent="0.55000000000000004">
      <c r="A36" s="35">
        <v>15</v>
      </c>
      <c r="B36" s="14" t="s">
        <v>6</v>
      </c>
      <c r="C36" s="14" t="s">
        <v>0</v>
      </c>
      <c r="D36" s="54"/>
      <c r="E36" s="14" t="s">
        <v>1</v>
      </c>
      <c r="F36" s="44" t="s">
        <v>20</v>
      </c>
      <c r="G36" s="44"/>
      <c r="H36" s="14" t="s">
        <v>2</v>
      </c>
      <c r="I36" s="14" t="s">
        <v>3</v>
      </c>
      <c r="J36" s="14" t="s">
        <v>4</v>
      </c>
      <c r="K36" s="15"/>
      <c r="M36" s="11"/>
      <c r="N36" s="11"/>
      <c r="O36" s="11"/>
      <c r="P36" s="11"/>
      <c r="Q36" s="22">
        <f t="shared" ref="Q36" si="25">M36+N36+O36+P36</f>
        <v>0</v>
      </c>
      <c r="R36" s="22" t="str">
        <f t="shared" ref="R36" si="26">IF(OR(M36&gt;100,N36&gt;100,O36&gt;100,P36&gt;100),"ผิด",IF(OR(M36="",N36="",O36="",P36=""),"ขาด",IF(OR(M36&lt;25,N36&lt;25,O36&lt;25,P36&lt;25),"ตก",IF(Q36&lt;280,"ตก","ได้"))))</f>
        <v>ขาด</v>
      </c>
      <c r="S36" s="11">
        <v>29</v>
      </c>
    </row>
    <row r="37" spans="1:19" x14ac:dyDescent="0.55000000000000004">
      <c r="A37" s="35"/>
      <c r="B37" s="14" t="s">
        <v>9</v>
      </c>
      <c r="C37" s="14" t="s">
        <v>10</v>
      </c>
      <c r="D37" s="54"/>
      <c r="E37" s="14" t="s">
        <v>11</v>
      </c>
      <c r="F37" s="44" t="s">
        <v>37</v>
      </c>
      <c r="G37" s="44"/>
      <c r="H37" s="14" t="s">
        <v>14</v>
      </c>
      <c r="I37" s="14" t="s">
        <v>12</v>
      </c>
      <c r="J37" s="14" t="s">
        <v>13</v>
      </c>
      <c r="K37" s="15"/>
      <c r="M37" s="11"/>
      <c r="N37" s="11"/>
      <c r="O37" s="11"/>
      <c r="P37" s="11"/>
      <c r="Q37" s="22"/>
      <c r="R37" s="22"/>
      <c r="S37" s="11">
        <v>30</v>
      </c>
    </row>
    <row r="38" spans="1:19" x14ac:dyDescent="0.55000000000000004">
      <c r="A38" s="35">
        <v>16</v>
      </c>
      <c r="B38" s="14" t="s">
        <v>6</v>
      </c>
      <c r="C38" s="14" t="s">
        <v>0</v>
      </c>
      <c r="D38" s="54"/>
      <c r="E38" s="14" t="s">
        <v>1</v>
      </c>
      <c r="F38" s="44" t="s">
        <v>20</v>
      </c>
      <c r="G38" s="44"/>
      <c r="H38" s="14" t="s">
        <v>2</v>
      </c>
      <c r="I38" s="14" t="s">
        <v>3</v>
      </c>
      <c r="J38" s="14" t="s">
        <v>4</v>
      </c>
      <c r="K38" s="15"/>
      <c r="M38" s="11"/>
      <c r="N38" s="11"/>
      <c r="O38" s="11"/>
      <c r="P38" s="11"/>
      <c r="Q38" s="22">
        <f t="shared" ref="Q38" si="27">M38+N38+O38+P38</f>
        <v>0</v>
      </c>
      <c r="R38" s="22" t="str">
        <f t="shared" ref="R38" si="28">IF(OR(M38&gt;100,N38&gt;100,O38&gt;100,P38&gt;100),"ผิด",IF(OR(M38="",N38="",O38="",P38=""),"ขาด",IF(OR(M38&lt;25,N38&lt;25,O38&lt;25,P38&lt;25),"ตก",IF(Q38&lt;280,"ตก","ได้"))))</f>
        <v>ขาด</v>
      </c>
      <c r="S38" s="11">
        <v>31</v>
      </c>
    </row>
    <row r="39" spans="1:19" x14ac:dyDescent="0.55000000000000004">
      <c r="A39" s="35"/>
      <c r="B39" s="14" t="s">
        <v>9</v>
      </c>
      <c r="C39" s="14" t="s">
        <v>10</v>
      </c>
      <c r="D39" s="54"/>
      <c r="E39" s="14" t="s">
        <v>11</v>
      </c>
      <c r="F39" s="44" t="s">
        <v>37</v>
      </c>
      <c r="G39" s="44"/>
      <c r="H39" s="14" t="s">
        <v>14</v>
      </c>
      <c r="I39" s="14" t="s">
        <v>12</v>
      </c>
      <c r="J39" s="14" t="s">
        <v>13</v>
      </c>
      <c r="K39" s="15"/>
      <c r="M39" s="11"/>
      <c r="N39" s="11"/>
      <c r="O39" s="11"/>
      <c r="P39" s="11"/>
      <c r="Q39" s="22"/>
      <c r="R39" s="22"/>
      <c r="S39" s="11">
        <v>32</v>
      </c>
    </row>
    <row r="40" spans="1:19" x14ac:dyDescent="0.55000000000000004">
      <c r="A40" s="35">
        <v>17</v>
      </c>
      <c r="B40" s="14" t="s">
        <v>6</v>
      </c>
      <c r="C40" s="14" t="s">
        <v>0</v>
      </c>
      <c r="D40" s="54"/>
      <c r="E40" s="14" t="s">
        <v>1</v>
      </c>
      <c r="F40" s="44" t="s">
        <v>20</v>
      </c>
      <c r="G40" s="44"/>
      <c r="H40" s="14" t="s">
        <v>2</v>
      </c>
      <c r="I40" s="14" t="s">
        <v>3</v>
      </c>
      <c r="J40" s="14" t="s">
        <v>4</v>
      </c>
      <c r="K40" s="15"/>
      <c r="M40" s="11"/>
      <c r="N40" s="11"/>
      <c r="O40" s="11"/>
      <c r="P40" s="11"/>
      <c r="Q40" s="22">
        <f t="shared" ref="Q40" si="29">M40+N40+O40+P40</f>
        <v>0</v>
      </c>
      <c r="R40" s="22" t="str">
        <f t="shared" ref="R40" si="30">IF(OR(M40&gt;100,N40&gt;100,O40&gt;100,P40&gt;100),"ผิด",IF(OR(M40="",N40="",O40="",P40=""),"ขาด",IF(OR(M40&lt;25,N40&lt;25,O40&lt;25,P40&lt;25),"ตก",IF(Q40&lt;280,"ตก","ได้"))))</f>
        <v>ขาด</v>
      </c>
      <c r="S40" s="11">
        <v>33</v>
      </c>
    </row>
    <row r="41" spans="1:19" x14ac:dyDescent="0.55000000000000004">
      <c r="A41" s="35"/>
      <c r="B41" s="14" t="s">
        <v>9</v>
      </c>
      <c r="C41" s="14" t="s">
        <v>10</v>
      </c>
      <c r="D41" s="54"/>
      <c r="E41" s="14" t="s">
        <v>11</v>
      </c>
      <c r="F41" s="44" t="s">
        <v>37</v>
      </c>
      <c r="G41" s="44"/>
      <c r="H41" s="14" t="s">
        <v>14</v>
      </c>
      <c r="I41" s="14" t="s">
        <v>12</v>
      </c>
      <c r="J41" s="14" t="s">
        <v>13</v>
      </c>
      <c r="K41" s="15"/>
      <c r="M41" s="11"/>
      <c r="N41" s="11"/>
      <c r="O41" s="11"/>
      <c r="P41" s="11"/>
      <c r="Q41" s="22"/>
      <c r="R41" s="22"/>
      <c r="S41" s="11">
        <v>34</v>
      </c>
    </row>
    <row r="42" spans="1:19" x14ac:dyDescent="0.55000000000000004">
      <c r="A42" s="35">
        <v>18</v>
      </c>
      <c r="B42" s="14" t="s">
        <v>6</v>
      </c>
      <c r="C42" s="14" t="s">
        <v>0</v>
      </c>
      <c r="D42" s="54"/>
      <c r="E42" s="14" t="s">
        <v>1</v>
      </c>
      <c r="F42" s="44" t="s">
        <v>20</v>
      </c>
      <c r="G42" s="44"/>
      <c r="H42" s="14" t="s">
        <v>2</v>
      </c>
      <c r="I42" s="14" t="s">
        <v>3</v>
      </c>
      <c r="J42" s="14" t="s">
        <v>4</v>
      </c>
      <c r="K42" s="15"/>
      <c r="M42" s="11"/>
      <c r="N42" s="11"/>
      <c r="O42" s="11"/>
      <c r="P42" s="11"/>
      <c r="Q42" s="22">
        <f t="shared" ref="Q42" si="31">M42+N42+O42+P42</f>
        <v>0</v>
      </c>
      <c r="R42" s="22" t="str">
        <f t="shared" ref="R42" si="32">IF(OR(M42&gt;100,N42&gt;100,O42&gt;100,P42&gt;100),"ผิด",IF(OR(M42="",N42="",O42="",P42=""),"ขาด",IF(OR(M42&lt;25,N42&lt;25,O42&lt;25,P42&lt;25),"ตก",IF(Q42&lt;280,"ตก","ได้"))))</f>
        <v>ขาด</v>
      </c>
      <c r="S42" s="11">
        <v>35</v>
      </c>
    </row>
    <row r="43" spans="1:19" x14ac:dyDescent="0.55000000000000004">
      <c r="A43" s="35"/>
      <c r="B43" s="14" t="s">
        <v>9</v>
      </c>
      <c r="C43" s="14" t="s">
        <v>10</v>
      </c>
      <c r="D43" s="54"/>
      <c r="E43" s="14" t="s">
        <v>11</v>
      </c>
      <c r="F43" s="44" t="s">
        <v>37</v>
      </c>
      <c r="G43" s="44"/>
      <c r="H43" s="14" t="s">
        <v>14</v>
      </c>
      <c r="I43" s="14" t="s">
        <v>12</v>
      </c>
      <c r="J43" s="14" t="s">
        <v>13</v>
      </c>
      <c r="K43" s="15"/>
      <c r="M43" s="11"/>
      <c r="N43" s="11"/>
      <c r="O43" s="11"/>
      <c r="P43" s="11"/>
      <c r="Q43" s="22"/>
      <c r="R43" s="22"/>
      <c r="S43" s="11">
        <v>36</v>
      </c>
    </row>
    <row r="44" spans="1:19" x14ac:dyDescent="0.55000000000000004">
      <c r="A44" s="35">
        <v>19</v>
      </c>
      <c r="B44" s="14" t="s">
        <v>6</v>
      </c>
      <c r="C44" s="14" t="s">
        <v>0</v>
      </c>
      <c r="D44" s="54"/>
      <c r="E44" s="14" t="s">
        <v>1</v>
      </c>
      <c r="F44" s="44" t="s">
        <v>20</v>
      </c>
      <c r="G44" s="44"/>
      <c r="H44" s="14" t="s">
        <v>2</v>
      </c>
      <c r="I44" s="14" t="s">
        <v>3</v>
      </c>
      <c r="J44" s="14" t="s">
        <v>4</v>
      </c>
      <c r="K44" s="15"/>
      <c r="M44" s="11"/>
      <c r="N44" s="11"/>
      <c r="O44" s="11"/>
      <c r="P44" s="11"/>
      <c r="Q44" s="22">
        <f t="shared" ref="Q44" si="33">M44+N44+O44+P44</f>
        <v>0</v>
      </c>
      <c r="R44" s="22" t="str">
        <f t="shared" ref="R44" si="34">IF(OR(M44&gt;100,N44&gt;100,O44&gt;100,P44&gt;100),"ผิด",IF(OR(M44="",N44="",O44="",P44=""),"ขาด",IF(OR(M44&lt;25,N44&lt;25,O44&lt;25,P44&lt;25),"ตก",IF(Q44&lt;280,"ตก","ได้"))))</f>
        <v>ขาด</v>
      </c>
      <c r="S44" s="11">
        <v>37</v>
      </c>
    </row>
    <row r="45" spans="1:19" x14ac:dyDescent="0.55000000000000004">
      <c r="A45" s="35"/>
      <c r="B45" s="14" t="s">
        <v>9</v>
      </c>
      <c r="C45" s="14" t="s">
        <v>10</v>
      </c>
      <c r="D45" s="54"/>
      <c r="E45" s="14" t="s">
        <v>11</v>
      </c>
      <c r="F45" s="44" t="s">
        <v>37</v>
      </c>
      <c r="G45" s="44"/>
      <c r="H45" s="14" t="s">
        <v>14</v>
      </c>
      <c r="I45" s="14" t="s">
        <v>12</v>
      </c>
      <c r="J45" s="14" t="s">
        <v>13</v>
      </c>
      <c r="K45" s="15"/>
      <c r="M45" s="11"/>
      <c r="N45" s="11"/>
      <c r="O45" s="11"/>
      <c r="P45" s="11"/>
      <c r="Q45" s="22"/>
      <c r="R45" s="22"/>
      <c r="S45" s="11">
        <v>38</v>
      </c>
    </row>
    <row r="46" spans="1:19" x14ac:dyDescent="0.55000000000000004">
      <c r="A46" s="35">
        <v>20</v>
      </c>
      <c r="B46" s="14" t="s">
        <v>6</v>
      </c>
      <c r="C46" s="14" t="s">
        <v>0</v>
      </c>
      <c r="D46" s="54"/>
      <c r="E46" s="14" t="s">
        <v>1</v>
      </c>
      <c r="F46" s="44" t="s">
        <v>20</v>
      </c>
      <c r="G46" s="44"/>
      <c r="H46" s="14" t="s">
        <v>2</v>
      </c>
      <c r="I46" s="14" t="s">
        <v>3</v>
      </c>
      <c r="J46" s="14" t="s">
        <v>4</v>
      </c>
      <c r="K46" s="15"/>
      <c r="M46" s="11"/>
      <c r="N46" s="11"/>
      <c r="O46" s="11"/>
      <c r="P46" s="11"/>
      <c r="Q46" s="22">
        <f t="shared" ref="Q46" si="35">M46+N46+O46+P46</f>
        <v>0</v>
      </c>
      <c r="R46" s="22" t="str">
        <f t="shared" ref="R46" si="36">IF(OR(M46&gt;100,N46&gt;100,O46&gt;100,P46&gt;100),"ผิด",IF(OR(M46="",N46="",O46="",P46=""),"ขาด",IF(OR(M46&lt;25,N46&lt;25,O46&lt;25,P46&lt;25),"ตก",IF(Q46&lt;280,"ตก","ได้"))))</f>
        <v>ขาด</v>
      </c>
      <c r="S46" s="11">
        <v>39</v>
      </c>
    </row>
    <row r="47" spans="1:19" x14ac:dyDescent="0.55000000000000004">
      <c r="A47" s="35"/>
      <c r="B47" s="14" t="s">
        <v>9</v>
      </c>
      <c r="C47" s="14" t="s">
        <v>10</v>
      </c>
      <c r="D47" s="54"/>
      <c r="E47" s="14" t="s">
        <v>11</v>
      </c>
      <c r="F47" s="44" t="s">
        <v>37</v>
      </c>
      <c r="G47" s="44"/>
      <c r="H47" s="14" t="s">
        <v>14</v>
      </c>
      <c r="I47" s="14" t="s">
        <v>12</v>
      </c>
      <c r="J47" s="14" t="s">
        <v>13</v>
      </c>
      <c r="K47" s="15"/>
      <c r="M47" s="11"/>
      <c r="N47" s="11"/>
      <c r="O47" s="11"/>
      <c r="P47" s="11"/>
      <c r="Q47" s="22"/>
      <c r="R47" s="22"/>
      <c r="S47" s="11">
        <v>40</v>
      </c>
    </row>
    <row r="48" spans="1:19" x14ac:dyDescent="0.55000000000000004">
      <c r="A48" s="35">
        <v>21</v>
      </c>
      <c r="B48" s="14" t="s">
        <v>6</v>
      </c>
      <c r="C48" s="14" t="s">
        <v>0</v>
      </c>
      <c r="D48" s="54"/>
      <c r="E48" s="14" t="s">
        <v>1</v>
      </c>
      <c r="F48" s="44" t="s">
        <v>20</v>
      </c>
      <c r="G48" s="44"/>
      <c r="H48" s="14" t="s">
        <v>2</v>
      </c>
      <c r="I48" s="14" t="s">
        <v>3</v>
      </c>
      <c r="J48" s="14" t="s">
        <v>4</v>
      </c>
      <c r="K48" s="15"/>
      <c r="M48" s="11"/>
      <c r="N48" s="11"/>
      <c r="O48" s="11"/>
      <c r="P48" s="11"/>
      <c r="Q48" s="22">
        <f t="shared" ref="Q48" si="37">M48+N48+O48+P48</f>
        <v>0</v>
      </c>
      <c r="R48" s="22" t="str">
        <f t="shared" ref="R48" si="38">IF(OR(M48&gt;100,N48&gt;100,O48&gt;100,P48&gt;100),"ผิด",IF(OR(M48="",N48="",O48="",P48=""),"ขาด",IF(OR(M48&lt;25,N48&lt;25,O48&lt;25,P48&lt;25),"ตก",IF(Q48&lt;280,"ตก","ได้"))))</f>
        <v>ขาด</v>
      </c>
      <c r="S48" s="11">
        <v>41</v>
      </c>
    </row>
    <row r="49" spans="1:19" x14ac:dyDescent="0.55000000000000004">
      <c r="A49" s="35"/>
      <c r="B49" s="14" t="s">
        <v>9</v>
      </c>
      <c r="C49" s="14" t="s">
        <v>10</v>
      </c>
      <c r="D49" s="54"/>
      <c r="E49" s="14" t="s">
        <v>11</v>
      </c>
      <c r="F49" s="44" t="s">
        <v>37</v>
      </c>
      <c r="G49" s="44"/>
      <c r="H49" s="14" t="s">
        <v>14</v>
      </c>
      <c r="I49" s="14" t="s">
        <v>12</v>
      </c>
      <c r="J49" s="14" t="s">
        <v>13</v>
      </c>
      <c r="K49" s="15"/>
      <c r="M49" s="11"/>
      <c r="N49" s="11"/>
      <c r="O49" s="11"/>
      <c r="P49" s="11"/>
      <c r="Q49" s="22"/>
      <c r="R49" s="22"/>
      <c r="S49" s="11">
        <v>42</v>
      </c>
    </row>
    <row r="50" spans="1:19" x14ac:dyDescent="0.55000000000000004">
      <c r="A50" s="35">
        <v>22</v>
      </c>
      <c r="B50" s="14" t="s">
        <v>6</v>
      </c>
      <c r="C50" s="14" t="s">
        <v>0</v>
      </c>
      <c r="D50" s="54"/>
      <c r="E50" s="14" t="s">
        <v>1</v>
      </c>
      <c r="F50" s="44" t="s">
        <v>20</v>
      </c>
      <c r="G50" s="44"/>
      <c r="H50" s="14" t="s">
        <v>2</v>
      </c>
      <c r="I50" s="14" t="s">
        <v>3</v>
      </c>
      <c r="J50" s="14" t="s">
        <v>4</v>
      </c>
      <c r="K50" s="15"/>
      <c r="M50" s="11"/>
      <c r="N50" s="11"/>
      <c r="O50" s="11"/>
      <c r="P50" s="11"/>
      <c r="Q50" s="22">
        <f t="shared" ref="Q50" si="39">M50+N50+O50+P50</f>
        <v>0</v>
      </c>
      <c r="R50" s="22" t="str">
        <f t="shared" ref="R50" si="40">IF(OR(M50&gt;100,N50&gt;100,O50&gt;100,P50&gt;100),"ผิด",IF(OR(M50="",N50="",O50="",P50=""),"ขาด",IF(OR(M50&lt;25,N50&lt;25,O50&lt;25,P50&lt;25),"ตก",IF(Q50&lt;280,"ตก","ได้"))))</f>
        <v>ขาด</v>
      </c>
      <c r="S50" s="11">
        <v>43</v>
      </c>
    </row>
    <row r="51" spans="1:19" x14ac:dyDescent="0.55000000000000004">
      <c r="A51" s="35"/>
      <c r="B51" s="14" t="s">
        <v>9</v>
      </c>
      <c r="C51" s="14" t="s">
        <v>10</v>
      </c>
      <c r="D51" s="54"/>
      <c r="E51" s="14" t="s">
        <v>11</v>
      </c>
      <c r="F51" s="44" t="s">
        <v>37</v>
      </c>
      <c r="G51" s="44"/>
      <c r="H51" s="14" t="s">
        <v>14</v>
      </c>
      <c r="I51" s="14" t="s">
        <v>12</v>
      </c>
      <c r="J51" s="14" t="s">
        <v>13</v>
      </c>
      <c r="K51" s="15"/>
      <c r="M51" s="11"/>
      <c r="N51" s="11"/>
      <c r="O51" s="11"/>
      <c r="P51" s="11"/>
      <c r="Q51" s="22"/>
      <c r="R51" s="22"/>
      <c r="S51" s="11">
        <v>44</v>
      </c>
    </row>
    <row r="52" spans="1:19" x14ac:dyDescent="0.55000000000000004">
      <c r="A52" s="35">
        <v>23</v>
      </c>
      <c r="B52" s="14" t="s">
        <v>6</v>
      </c>
      <c r="C52" s="14" t="s">
        <v>0</v>
      </c>
      <c r="D52" s="54"/>
      <c r="E52" s="14" t="s">
        <v>1</v>
      </c>
      <c r="F52" s="44" t="s">
        <v>20</v>
      </c>
      <c r="G52" s="44"/>
      <c r="H52" s="14" t="s">
        <v>2</v>
      </c>
      <c r="I52" s="14" t="s">
        <v>3</v>
      </c>
      <c r="J52" s="14" t="s">
        <v>4</v>
      </c>
      <c r="K52" s="15"/>
      <c r="M52" s="11"/>
      <c r="N52" s="11"/>
      <c r="O52" s="11"/>
      <c r="P52" s="11"/>
      <c r="Q52" s="22">
        <f t="shared" ref="Q52" si="41">M52+N52+O52+P52</f>
        <v>0</v>
      </c>
      <c r="R52" s="22" t="str">
        <f t="shared" ref="R52" si="42">IF(OR(M52&gt;100,N52&gt;100,O52&gt;100,P52&gt;100),"ผิด",IF(OR(M52="",N52="",O52="",P52=""),"ขาด",IF(OR(M52&lt;25,N52&lt;25,O52&lt;25,P52&lt;25),"ตก",IF(Q52&lt;280,"ตก","ได้"))))</f>
        <v>ขาด</v>
      </c>
      <c r="S52" s="11">
        <v>45</v>
      </c>
    </row>
    <row r="53" spans="1:19" x14ac:dyDescent="0.55000000000000004">
      <c r="A53" s="35"/>
      <c r="B53" s="14" t="s">
        <v>9</v>
      </c>
      <c r="C53" s="14" t="s">
        <v>10</v>
      </c>
      <c r="D53" s="54"/>
      <c r="E53" s="14" t="s">
        <v>11</v>
      </c>
      <c r="F53" s="44" t="s">
        <v>37</v>
      </c>
      <c r="G53" s="44"/>
      <c r="H53" s="14" t="s">
        <v>14</v>
      </c>
      <c r="I53" s="14" t="s">
        <v>12</v>
      </c>
      <c r="J53" s="14" t="s">
        <v>13</v>
      </c>
      <c r="K53" s="15"/>
      <c r="M53" s="11"/>
      <c r="N53" s="11"/>
      <c r="O53" s="11"/>
      <c r="P53" s="11"/>
      <c r="Q53" s="22"/>
      <c r="R53" s="22"/>
      <c r="S53" s="11">
        <v>46</v>
      </c>
    </row>
    <row r="54" spans="1:19" x14ac:dyDescent="0.55000000000000004">
      <c r="A54" s="35">
        <v>24</v>
      </c>
      <c r="B54" s="14" t="s">
        <v>6</v>
      </c>
      <c r="C54" s="14" t="s">
        <v>0</v>
      </c>
      <c r="D54" s="54"/>
      <c r="E54" s="14" t="s">
        <v>1</v>
      </c>
      <c r="F54" s="44" t="s">
        <v>20</v>
      </c>
      <c r="G54" s="44"/>
      <c r="H54" s="14" t="s">
        <v>2</v>
      </c>
      <c r="I54" s="14" t="s">
        <v>3</v>
      </c>
      <c r="J54" s="14" t="s">
        <v>4</v>
      </c>
      <c r="K54" s="15"/>
      <c r="M54" s="11"/>
      <c r="N54" s="11"/>
      <c r="O54" s="11"/>
      <c r="P54" s="11"/>
      <c r="Q54" s="22">
        <f t="shared" ref="Q54" si="43">M54+N54+O54+P54</f>
        <v>0</v>
      </c>
      <c r="R54" s="22" t="str">
        <f t="shared" ref="R54" si="44">IF(OR(M54&gt;100,N54&gt;100,O54&gt;100,P54&gt;100),"ผิด",IF(OR(M54="",N54="",O54="",P54=""),"ขาด",IF(OR(M54&lt;25,N54&lt;25,O54&lt;25,P54&lt;25),"ตก",IF(Q54&lt;280,"ตก","ได้"))))</f>
        <v>ขาด</v>
      </c>
      <c r="S54" s="11">
        <v>47</v>
      </c>
    </row>
    <row r="55" spans="1:19" x14ac:dyDescent="0.55000000000000004">
      <c r="A55" s="35"/>
      <c r="B55" s="14" t="s">
        <v>9</v>
      </c>
      <c r="C55" s="14" t="s">
        <v>10</v>
      </c>
      <c r="D55" s="54"/>
      <c r="E55" s="14" t="s">
        <v>11</v>
      </c>
      <c r="F55" s="44" t="s">
        <v>37</v>
      </c>
      <c r="G55" s="44"/>
      <c r="H55" s="14" t="s">
        <v>14</v>
      </c>
      <c r="I55" s="14" t="s">
        <v>12</v>
      </c>
      <c r="J55" s="14" t="s">
        <v>13</v>
      </c>
      <c r="K55" s="15"/>
      <c r="M55" s="11"/>
      <c r="N55" s="11"/>
      <c r="O55" s="11"/>
      <c r="P55" s="11"/>
      <c r="Q55" s="22"/>
      <c r="R55" s="22"/>
      <c r="S55" s="11">
        <v>48</v>
      </c>
    </row>
    <row r="56" spans="1:19" x14ac:dyDescent="0.55000000000000004">
      <c r="A56" s="35">
        <v>25</v>
      </c>
      <c r="B56" s="14" t="s">
        <v>6</v>
      </c>
      <c r="C56" s="14" t="s">
        <v>0</v>
      </c>
      <c r="D56" s="54"/>
      <c r="E56" s="14" t="s">
        <v>1</v>
      </c>
      <c r="F56" s="44" t="s">
        <v>20</v>
      </c>
      <c r="G56" s="44"/>
      <c r="H56" s="14" t="s">
        <v>2</v>
      </c>
      <c r="I56" s="14" t="s">
        <v>3</v>
      </c>
      <c r="J56" s="14" t="s">
        <v>4</v>
      </c>
      <c r="K56" s="15"/>
      <c r="M56" s="11"/>
      <c r="N56" s="11"/>
      <c r="O56" s="11"/>
      <c r="P56" s="11"/>
      <c r="Q56" s="22">
        <f t="shared" ref="Q56" si="45">M56+N56+O56+P56</f>
        <v>0</v>
      </c>
      <c r="R56" s="22" t="str">
        <f t="shared" ref="R56" si="46">IF(OR(M56&gt;100,N56&gt;100,O56&gt;100,P56&gt;100),"ผิด",IF(OR(M56="",N56="",O56="",P56=""),"ขาด",IF(OR(M56&lt;25,N56&lt;25,O56&lt;25,P56&lt;25),"ตก",IF(Q56&lt;280,"ตก","ได้"))))</f>
        <v>ขาด</v>
      </c>
      <c r="S56" s="11">
        <v>49</v>
      </c>
    </row>
    <row r="57" spans="1:19" x14ac:dyDescent="0.55000000000000004">
      <c r="A57" s="35"/>
      <c r="B57" s="14" t="s">
        <v>9</v>
      </c>
      <c r="C57" s="14" t="s">
        <v>10</v>
      </c>
      <c r="D57" s="54"/>
      <c r="E57" s="14" t="s">
        <v>11</v>
      </c>
      <c r="F57" s="44" t="s">
        <v>37</v>
      </c>
      <c r="G57" s="44"/>
      <c r="H57" s="14" t="s">
        <v>14</v>
      </c>
      <c r="I57" s="14" t="s">
        <v>12</v>
      </c>
      <c r="J57" s="14" t="s">
        <v>13</v>
      </c>
      <c r="K57" s="15"/>
      <c r="M57" s="11"/>
      <c r="N57" s="11"/>
      <c r="O57" s="11"/>
      <c r="P57" s="11"/>
      <c r="Q57" s="22"/>
      <c r="R57" s="22"/>
      <c r="S57" s="11">
        <v>50</v>
      </c>
    </row>
    <row r="58" spans="1:19" x14ac:dyDescent="0.55000000000000004">
      <c r="A58" s="35">
        <v>26</v>
      </c>
      <c r="B58" s="14" t="s">
        <v>6</v>
      </c>
      <c r="C58" s="14" t="s">
        <v>0</v>
      </c>
      <c r="D58" s="54"/>
      <c r="E58" s="14" t="s">
        <v>1</v>
      </c>
      <c r="F58" s="44" t="s">
        <v>20</v>
      </c>
      <c r="G58" s="44"/>
      <c r="H58" s="14" t="s">
        <v>2</v>
      </c>
      <c r="I58" s="14" t="s">
        <v>3</v>
      </c>
      <c r="J58" s="14" t="s">
        <v>4</v>
      </c>
      <c r="K58" s="15"/>
      <c r="M58" s="11"/>
      <c r="N58" s="11"/>
      <c r="O58" s="11"/>
      <c r="P58" s="11"/>
      <c r="Q58" s="22">
        <f t="shared" ref="Q58" si="47">M58+N58+O58+P58</f>
        <v>0</v>
      </c>
      <c r="R58" s="22" t="str">
        <f t="shared" ref="R58" si="48">IF(OR(M58&gt;100,N58&gt;100,O58&gt;100,P58&gt;100),"ผิด",IF(OR(M58="",N58="",O58="",P58=""),"ขาด",IF(OR(M58&lt;25,N58&lt;25,O58&lt;25,P58&lt;25),"ตก",IF(Q58&lt;280,"ตก","ได้"))))</f>
        <v>ขาด</v>
      </c>
      <c r="S58" s="11">
        <v>51</v>
      </c>
    </row>
    <row r="59" spans="1:19" x14ac:dyDescent="0.55000000000000004">
      <c r="A59" s="35"/>
      <c r="B59" s="14" t="s">
        <v>9</v>
      </c>
      <c r="C59" s="14" t="s">
        <v>10</v>
      </c>
      <c r="D59" s="54"/>
      <c r="E59" s="14" t="s">
        <v>11</v>
      </c>
      <c r="F59" s="44" t="s">
        <v>37</v>
      </c>
      <c r="G59" s="44"/>
      <c r="H59" s="14" t="s">
        <v>14</v>
      </c>
      <c r="I59" s="14" t="s">
        <v>12</v>
      </c>
      <c r="J59" s="14" t="s">
        <v>13</v>
      </c>
      <c r="K59" s="15"/>
      <c r="M59" s="11"/>
      <c r="N59" s="11"/>
      <c r="O59" s="11"/>
      <c r="P59" s="11"/>
      <c r="Q59" s="22"/>
      <c r="R59" s="22"/>
      <c r="S59" s="11">
        <v>52</v>
      </c>
    </row>
    <row r="60" spans="1:19" x14ac:dyDescent="0.55000000000000004">
      <c r="A60" s="35">
        <v>27</v>
      </c>
      <c r="B60" s="14" t="s">
        <v>6</v>
      </c>
      <c r="C60" s="14" t="s">
        <v>0</v>
      </c>
      <c r="D60" s="54"/>
      <c r="E60" s="14" t="s">
        <v>1</v>
      </c>
      <c r="F60" s="44" t="s">
        <v>20</v>
      </c>
      <c r="G60" s="44"/>
      <c r="H60" s="14" t="s">
        <v>2</v>
      </c>
      <c r="I60" s="14" t="s">
        <v>3</v>
      </c>
      <c r="J60" s="14" t="s">
        <v>4</v>
      </c>
      <c r="K60" s="15"/>
      <c r="M60" s="11"/>
      <c r="N60" s="11"/>
      <c r="O60" s="11"/>
      <c r="P60" s="11"/>
      <c r="Q60" s="22">
        <f t="shared" ref="Q60" si="49">M60+N60+O60+P60</f>
        <v>0</v>
      </c>
      <c r="R60" s="22" t="str">
        <f t="shared" ref="R60" si="50">IF(OR(M60&gt;100,N60&gt;100,O60&gt;100,P60&gt;100),"ผิด",IF(OR(M60="",N60="",O60="",P60=""),"ขาด",IF(OR(M60&lt;25,N60&lt;25,O60&lt;25,P60&lt;25),"ตก",IF(Q60&lt;280,"ตก","ได้"))))</f>
        <v>ขาด</v>
      </c>
      <c r="S60" s="11">
        <v>53</v>
      </c>
    </row>
    <row r="61" spans="1:19" x14ac:dyDescent="0.55000000000000004">
      <c r="A61" s="35"/>
      <c r="B61" s="14" t="s">
        <v>9</v>
      </c>
      <c r="C61" s="14" t="s">
        <v>10</v>
      </c>
      <c r="D61" s="54"/>
      <c r="E61" s="14" t="s">
        <v>11</v>
      </c>
      <c r="F61" s="44" t="s">
        <v>37</v>
      </c>
      <c r="G61" s="44"/>
      <c r="H61" s="14" t="s">
        <v>14</v>
      </c>
      <c r="I61" s="14" t="s">
        <v>12</v>
      </c>
      <c r="J61" s="14" t="s">
        <v>13</v>
      </c>
      <c r="K61" s="15"/>
      <c r="M61" s="11"/>
      <c r="N61" s="11"/>
      <c r="O61" s="11"/>
      <c r="P61" s="11"/>
      <c r="Q61" s="22"/>
      <c r="R61" s="22"/>
      <c r="S61" s="11">
        <v>54</v>
      </c>
    </row>
    <row r="62" spans="1:19" x14ac:dyDescent="0.55000000000000004">
      <c r="A62" s="35">
        <v>28</v>
      </c>
      <c r="B62" s="14" t="s">
        <v>6</v>
      </c>
      <c r="C62" s="14" t="s">
        <v>0</v>
      </c>
      <c r="D62" s="54"/>
      <c r="E62" s="14" t="s">
        <v>1</v>
      </c>
      <c r="F62" s="44" t="s">
        <v>20</v>
      </c>
      <c r="G62" s="44"/>
      <c r="H62" s="14" t="s">
        <v>2</v>
      </c>
      <c r="I62" s="14" t="s">
        <v>3</v>
      </c>
      <c r="J62" s="14" t="s">
        <v>4</v>
      </c>
      <c r="K62" s="15"/>
      <c r="M62" s="11"/>
      <c r="N62" s="11"/>
      <c r="O62" s="11"/>
      <c r="P62" s="11"/>
      <c r="Q62" s="22">
        <f t="shared" ref="Q62" si="51">M62+N62+O62+P62</f>
        <v>0</v>
      </c>
      <c r="R62" s="22" t="str">
        <f t="shared" ref="R62" si="52">IF(OR(M62&gt;100,N62&gt;100,O62&gt;100,P62&gt;100),"ผิด",IF(OR(M62="",N62="",O62="",P62=""),"ขาด",IF(OR(M62&lt;25,N62&lt;25,O62&lt;25,P62&lt;25),"ตก",IF(Q62&lt;280,"ตก","ได้"))))</f>
        <v>ขาด</v>
      </c>
      <c r="S62" s="11">
        <v>55</v>
      </c>
    </row>
    <row r="63" spans="1:19" x14ac:dyDescent="0.55000000000000004">
      <c r="A63" s="35"/>
      <c r="B63" s="14" t="s">
        <v>9</v>
      </c>
      <c r="C63" s="14" t="s">
        <v>10</v>
      </c>
      <c r="D63" s="54"/>
      <c r="E63" s="14" t="s">
        <v>11</v>
      </c>
      <c r="F63" s="44" t="s">
        <v>37</v>
      </c>
      <c r="G63" s="44"/>
      <c r="H63" s="14" t="s">
        <v>14</v>
      </c>
      <c r="I63" s="14" t="s">
        <v>12</v>
      </c>
      <c r="J63" s="14" t="s">
        <v>13</v>
      </c>
      <c r="K63" s="15"/>
      <c r="M63" s="11"/>
      <c r="N63" s="11"/>
      <c r="O63" s="11"/>
      <c r="P63" s="11"/>
      <c r="Q63" s="22"/>
      <c r="R63" s="22"/>
      <c r="S63" s="11">
        <v>56</v>
      </c>
    </row>
    <row r="64" spans="1:19" x14ac:dyDescent="0.55000000000000004">
      <c r="A64" s="35">
        <v>29</v>
      </c>
      <c r="B64" s="14" t="s">
        <v>6</v>
      </c>
      <c r="C64" s="14" t="s">
        <v>0</v>
      </c>
      <c r="D64" s="54"/>
      <c r="E64" s="14" t="s">
        <v>1</v>
      </c>
      <c r="F64" s="44" t="s">
        <v>20</v>
      </c>
      <c r="G64" s="44"/>
      <c r="H64" s="14" t="s">
        <v>2</v>
      </c>
      <c r="I64" s="14" t="s">
        <v>3</v>
      </c>
      <c r="J64" s="14" t="s">
        <v>4</v>
      </c>
      <c r="K64" s="15"/>
      <c r="M64" s="11"/>
      <c r="N64" s="11"/>
      <c r="O64" s="11"/>
      <c r="P64" s="11"/>
      <c r="Q64" s="22">
        <f t="shared" ref="Q64" si="53">M64+N64+O64+P64</f>
        <v>0</v>
      </c>
      <c r="R64" s="22" t="str">
        <f t="shared" ref="R64" si="54">IF(OR(M64&gt;100,N64&gt;100,O64&gt;100,P64&gt;100),"ผิด",IF(OR(M64="",N64="",O64="",P64=""),"ขาด",IF(OR(M64&lt;25,N64&lt;25,O64&lt;25,P64&lt;25),"ตก",IF(Q64&lt;280,"ตก","ได้"))))</f>
        <v>ขาด</v>
      </c>
      <c r="S64" s="11">
        <v>57</v>
      </c>
    </row>
    <row r="65" spans="1:19" x14ac:dyDescent="0.55000000000000004">
      <c r="A65" s="35"/>
      <c r="B65" s="14" t="s">
        <v>9</v>
      </c>
      <c r="C65" s="14" t="s">
        <v>10</v>
      </c>
      <c r="D65" s="54"/>
      <c r="E65" s="14" t="s">
        <v>11</v>
      </c>
      <c r="F65" s="44" t="s">
        <v>37</v>
      </c>
      <c r="G65" s="44"/>
      <c r="H65" s="14" t="s">
        <v>14</v>
      </c>
      <c r="I65" s="14" t="s">
        <v>12</v>
      </c>
      <c r="J65" s="14" t="s">
        <v>13</v>
      </c>
      <c r="K65" s="15"/>
      <c r="M65" s="11"/>
      <c r="N65" s="11"/>
      <c r="O65" s="11"/>
      <c r="P65" s="11"/>
      <c r="Q65" s="22"/>
      <c r="R65" s="22"/>
      <c r="S65" s="11">
        <v>58</v>
      </c>
    </row>
    <row r="66" spans="1:19" x14ac:dyDescent="0.55000000000000004">
      <c r="A66" s="35">
        <v>30</v>
      </c>
      <c r="B66" s="14" t="s">
        <v>6</v>
      </c>
      <c r="C66" s="14" t="s">
        <v>0</v>
      </c>
      <c r="D66" s="54"/>
      <c r="E66" s="14" t="s">
        <v>1</v>
      </c>
      <c r="F66" s="44" t="s">
        <v>20</v>
      </c>
      <c r="G66" s="44"/>
      <c r="H66" s="14" t="s">
        <v>2</v>
      </c>
      <c r="I66" s="14" t="s">
        <v>3</v>
      </c>
      <c r="J66" s="14" t="s">
        <v>4</v>
      </c>
      <c r="K66" s="15"/>
      <c r="M66" s="11"/>
      <c r="N66" s="11"/>
      <c r="O66" s="11"/>
      <c r="P66" s="11"/>
      <c r="Q66" s="22">
        <f t="shared" ref="Q66" si="55">M66+N66+O66+P66</f>
        <v>0</v>
      </c>
      <c r="R66" s="22" t="str">
        <f t="shared" ref="R66" si="56">IF(OR(M66&gt;100,N66&gt;100,O66&gt;100,P66&gt;100),"ผิด",IF(OR(M66="",N66="",O66="",P66=""),"ขาด",IF(OR(M66&lt;25,N66&lt;25,O66&lt;25,P66&lt;25),"ตก",IF(Q66&lt;280,"ตก","ได้"))))</f>
        <v>ขาด</v>
      </c>
      <c r="S66" s="11">
        <v>59</v>
      </c>
    </row>
    <row r="67" spans="1:19" x14ac:dyDescent="0.55000000000000004">
      <c r="A67" s="35"/>
      <c r="B67" s="14" t="s">
        <v>9</v>
      </c>
      <c r="C67" s="14" t="s">
        <v>10</v>
      </c>
      <c r="D67" s="54"/>
      <c r="E67" s="14" t="s">
        <v>11</v>
      </c>
      <c r="F67" s="44" t="s">
        <v>37</v>
      </c>
      <c r="G67" s="44"/>
      <c r="H67" s="14" t="s">
        <v>14</v>
      </c>
      <c r="I67" s="14" t="s">
        <v>12</v>
      </c>
      <c r="J67" s="14" t="s">
        <v>13</v>
      </c>
      <c r="K67" s="15"/>
      <c r="M67" s="11"/>
      <c r="N67" s="11"/>
      <c r="O67" s="11"/>
      <c r="P67" s="11"/>
      <c r="Q67" s="22"/>
      <c r="R67" s="22"/>
      <c r="S67" s="11">
        <v>60</v>
      </c>
    </row>
    <row r="68" spans="1:19" x14ac:dyDescent="0.55000000000000004">
      <c r="A68" s="35">
        <v>31</v>
      </c>
      <c r="B68" s="14" t="s">
        <v>6</v>
      </c>
      <c r="C68" s="14" t="s">
        <v>0</v>
      </c>
      <c r="D68" s="54"/>
      <c r="E68" s="14" t="s">
        <v>1</v>
      </c>
      <c r="F68" s="44" t="s">
        <v>20</v>
      </c>
      <c r="G68" s="44"/>
      <c r="H68" s="14" t="s">
        <v>2</v>
      </c>
      <c r="I68" s="14" t="s">
        <v>3</v>
      </c>
      <c r="J68" s="14" t="s">
        <v>4</v>
      </c>
      <c r="K68" s="15"/>
      <c r="M68" s="11"/>
      <c r="N68" s="11"/>
      <c r="O68" s="11"/>
      <c r="P68" s="11"/>
      <c r="Q68" s="22">
        <f t="shared" ref="Q68" si="57">M68+N68+O68+P68</f>
        <v>0</v>
      </c>
      <c r="R68" s="22" t="str">
        <f t="shared" ref="R68" si="58">IF(OR(M68&gt;100,N68&gt;100,O68&gt;100,P68&gt;100),"ผิด",IF(OR(M68="",N68="",O68="",P68=""),"ขาด",IF(OR(M68&lt;25,N68&lt;25,O68&lt;25,P68&lt;25),"ตก",IF(Q68&lt;280,"ตก","ได้"))))</f>
        <v>ขาด</v>
      </c>
      <c r="S68" s="11">
        <v>61</v>
      </c>
    </row>
    <row r="69" spans="1:19" x14ac:dyDescent="0.55000000000000004">
      <c r="A69" s="35"/>
      <c r="B69" s="14" t="s">
        <v>9</v>
      </c>
      <c r="C69" s="14" t="s">
        <v>10</v>
      </c>
      <c r="D69" s="54"/>
      <c r="E69" s="14" t="s">
        <v>11</v>
      </c>
      <c r="F69" s="44" t="s">
        <v>37</v>
      </c>
      <c r="G69" s="44"/>
      <c r="H69" s="14" t="s">
        <v>14</v>
      </c>
      <c r="I69" s="14" t="s">
        <v>12</v>
      </c>
      <c r="J69" s="14" t="s">
        <v>13</v>
      </c>
      <c r="K69" s="15"/>
      <c r="M69" s="11"/>
      <c r="N69" s="11"/>
      <c r="O69" s="11"/>
      <c r="P69" s="11"/>
      <c r="Q69" s="22"/>
      <c r="R69" s="22"/>
      <c r="S69" s="11">
        <v>62</v>
      </c>
    </row>
    <row r="70" spans="1:19" x14ac:dyDescent="0.55000000000000004">
      <c r="A70" s="35">
        <v>32</v>
      </c>
      <c r="B70" s="14" t="s">
        <v>6</v>
      </c>
      <c r="C70" s="14" t="s">
        <v>0</v>
      </c>
      <c r="D70" s="54"/>
      <c r="E70" s="14" t="s">
        <v>1</v>
      </c>
      <c r="F70" s="44" t="s">
        <v>20</v>
      </c>
      <c r="G70" s="44"/>
      <c r="H70" s="14" t="s">
        <v>2</v>
      </c>
      <c r="I70" s="14" t="s">
        <v>3</v>
      </c>
      <c r="J70" s="14" t="s">
        <v>4</v>
      </c>
      <c r="K70" s="15"/>
      <c r="M70" s="11"/>
      <c r="N70" s="11"/>
      <c r="O70" s="11"/>
      <c r="P70" s="11"/>
      <c r="Q70" s="22">
        <f t="shared" ref="Q70" si="59">M70+N70+O70+P70</f>
        <v>0</v>
      </c>
      <c r="R70" s="22" t="str">
        <f t="shared" ref="R70" si="60">IF(OR(M70&gt;100,N70&gt;100,O70&gt;100,P70&gt;100),"ผิด",IF(OR(M70="",N70="",O70="",P70=""),"ขาด",IF(OR(M70&lt;25,N70&lt;25,O70&lt;25,P70&lt;25),"ตก",IF(Q70&lt;280,"ตก","ได้"))))</f>
        <v>ขาด</v>
      </c>
      <c r="S70" s="11">
        <v>63</v>
      </c>
    </row>
    <row r="71" spans="1:19" x14ac:dyDescent="0.55000000000000004">
      <c r="A71" s="35"/>
      <c r="B71" s="14" t="s">
        <v>9</v>
      </c>
      <c r="C71" s="14" t="s">
        <v>10</v>
      </c>
      <c r="D71" s="54"/>
      <c r="E71" s="14" t="s">
        <v>11</v>
      </c>
      <c r="F71" s="44" t="s">
        <v>37</v>
      </c>
      <c r="G71" s="44"/>
      <c r="H71" s="14" t="s">
        <v>14</v>
      </c>
      <c r="I71" s="14" t="s">
        <v>12</v>
      </c>
      <c r="J71" s="14" t="s">
        <v>13</v>
      </c>
      <c r="K71" s="15"/>
      <c r="M71" s="11"/>
      <c r="N71" s="11"/>
      <c r="O71" s="11"/>
      <c r="P71" s="11"/>
      <c r="Q71" s="22"/>
      <c r="R71" s="22"/>
      <c r="S71" s="11">
        <v>64</v>
      </c>
    </row>
    <row r="72" spans="1:19" x14ac:dyDescent="0.55000000000000004">
      <c r="A72" s="35">
        <v>33</v>
      </c>
      <c r="B72" s="14" t="s">
        <v>6</v>
      </c>
      <c r="C72" s="14" t="s">
        <v>0</v>
      </c>
      <c r="D72" s="54"/>
      <c r="E72" s="14" t="s">
        <v>1</v>
      </c>
      <c r="F72" s="44" t="s">
        <v>20</v>
      </c>
      <c r="G72" s="44"/>
      <c r="H72" s="14" t="s">
        <v>2</v>
      </c>
      <c r="I72" s="14" t="s">
        <v>3</v>
      </c>
      <c r="J72" s="14" t="s">
        <v>4</v>
      </c>
      <c r="K72" s="15"/>
      <c r="M72" s="11"/>
      <c r="N72" s="11"/>
      <c r="O72" s="11"/>
      <c r="P72" s="11"/>
      <c r="Q72" s="22">
        <f t="shared" ref="Q72" si="61">M72+N72+O72+P72</f>
        <v>0</v>
      </c>
      <c r="R72" s="22" t="str">
        <f t="shared" ref="R72" si="62">IF(OR(M72&gt;100,N72&gt;100,O72&gt;100,P72&gt;100),"ผิด",IF(OR(M72="",N72="",O72="",P72=""),"ขาด",IF(OR(M72&lt;25,N72&lt;25,O72&lt;25,P72&lt;25),"ตก",IF(Q72&lt;280,"ตก","ได้"))))</f>
        <v>ขาด</v>
      </c>
      <c r="S72" s="11">
        <v>65</v>
      </c>
    </row>
    <row r="73" spans="1:19" x14ac:dyDescent="0.55000000000000004">
      <c r="A73" s="35"/>
      <c r="B73" s="14" t="s">
        <v>9</v>
      </c>
      <c r="C73" s="14" t="s">
        <v>10</v>
      </c>
      <c r="D73" s="54"/>
      <c r="E73" s="14" t="s">
        <v>11</v>
      </c>
      <c r="F73" s="44" t="s">
        <v>37</v>
      </c>
      <c r="G73" s="44"/>
      <c r="H73" s="14" t="s">
        <v>14</v>
      </c>
      <c r="I73" s="14" t="s">
        <v>12</v>
      </c>
      <c r="J73" s="14" t="s">
        <v>13</v>
      </c>
      <c r="K73" s="15"/>
      <c r="M73" s="11"/>
      <c r="N73" s="11"/>
      <c r="O73" s="11"/>
      <c r="P73" s="11"/>
      <c r="Q73" s="22"/>
      <c r="R73" s="22"/>
      <c r="S73" s="11">
        <v>66</v>
      </c>
    </row>
    <row r="74" spans="1:19" x14ac:dyDescent="0.55000000000000004">
      <c r="A74" s="35">
        <v>34</v>
      </c>
      <c r="B74" s="14" t="s">
        <v>6</v>
      </c>
      <c r="C74" s="14" t="s">
        <v>0</v>
      </c>
      <c r="D74" s="54"/>
      <c r="E74" s="14" t="s">
        <v>1</v>
      </c>
      <c r="F74" s="44" t="s">
        <v>20</v>
      </c>
      <c r="G74" s="44"/>
      <c r="H74" s="14" t="s">
        <v>2</v>
      </c>
      <c r="I74" s="14" t="s">
        <v>3</v>
      </c>
      <c r="J74" s="14" t="s">
        <v>4</v>
      </c>
      <c r="K74" s="15"/>
      <c r="M74" s="11"/>
      <c r="N74" s="11"/>
      <c r="O74" s="11"/>
      <c r="P74" s="11"/>
      <c r="Q74" s="22">
        <f t="shared" ref="Q74" si="63">M74+N74+O74+P74</f>
        <v>0</v>
      </c>
      <c r="R74" s="22" t="str">
        <f t="shared" ref="R74" si="64">IF(OR(M74&gt;100,N74&gt;100,O74&gt;100,P74&gt;100),"ผิด",IF(OR(M74="",N74="",O74="",P74=""),"ขาด",IF(OR(M74&lt;25,N74&lt;25,O74&lt;25,P74&lt;25),"ตก",IF(Q74&lt;280,"ตก","ได้"))))</f>
        <v>ขาด</v>
      </c>
      <c r="S74" s="11">
        <v>67</v>
      </c>
    </row>
    <row r="75" spans="1:19" x14ac:dyDescent="0.55000000000000004">
      <c r="A75" s="35"/>
      <c r="B75" s="14" t="s">
        <v>9</v>
      </c>
      <c r="C75" s="14" t="s">
        <v>10</v>
      </c>
      <c r="D75" s="54"/>
      <c r="E75" s="14" t="s">
        <v>11</v>
      </c>
      <c r="F75" s="44" t="s">
        <v>37</v>
      </c>
      <c r="G75" s="44"/>
      <c r="H75" s="14" t="s">
        <v>14</v>
      </c>
      <c r="I75" s="14" t="s">
        <v>12</v>
      </c>
      <c r="J75" s="14" t="s">
        <v>13</v>
      </c>
      <c r="K75" s="15"/>
      <c r="M75" s="11"/>
      <c r="N75" s="11"/>
      <c r="O75" s="11"/>
      <c r="P75" s="11"/>
      <c r="Q75" s="22"/>
      <c r="R75" s="22"/>
      <c r="S75" s="11">
        <v>68</v>
      </c>
    </row>
    <row r="76" spans="1:19" x14ac:dyDescent="0.55000000000000004">
      <c r="A76" s="35">
        <v>35</v>
      </c>
      <c r="B76" s="14" t="s">
        <v>6</v>
      </c>
      <c r="C76" s="14" t="s">
        <v>0</v>
      </c>
      <c r="D76" s="54"/>
      <c r="E76" s="14" t="s">
        <v>1</v>
      </c>
      <c r="F76" s="44" t="s">
        <v>20</v>
      </c>
      <c r="G76" s="44"/>
      <c r="H76" s="14" t="s">
        <v>2</v>
      </c>
      <c r="I76" s="14" t="s">
        <v>3</v>
      </c>
      <c r="J76" s="14" t="s">
        <v>4</v>
      </c>
      <c r="K76" s="15"/>
      <c r="M76" s="11"/>
      <c r="N76" s="11"/>
      <c r="O76" s="11"/>
      <c r="P76" s="11"/>
      <c r="Q76" s="22">
        <f t="shared" ref="Q76" si="65">M76+N76+O76+P76</f>
        <v>0</v>
      </c>
      <c r="R76" s="22" t="str">
        <f t="shared" ref="R76" si="66">IF(OR(M76&gt;100,N76&gt;100,O76&gt;100,P76&gt;100),"ผิด",IF(OR(M76="",N76="",O76="",P76=""),"ขาด",IF(OR(M76&lt;25,N76&lt;25,O76&lt;25,P76&lt;25),"ตก",IF(Q76&lt;280,"ตก","ได้"))))</f>
        <v>ขาด</v>
      </c>
      <c r="S76" s="11">
        <v>69</v>
      </c>
    </row>
    <row r="77" spans="1:19" x14ac:dyDescent="0.55000000000000004">
      <c r="A77" s="35"/>
      <c r="B77" s="14" t="s">
        <v>9</v>
      </c>
      <c r="C77" s="14" t="s">
        <v>10</v>
      </c>
      <c r="D77" s="54"/>
      <c r="E77" s="14" t="s">
        <v>11</v>
      </c>
      <c r="F77" s="44" t="s">
        <v>37</v>
      </c>
      <c r="G77" s="44"/>
      <c r="H77" s="14" t="s">
        <v>14</v>
      </c>
      <c r="I77" s="14" t="s">
        <v>12</v>
      </c>
      <c r="J77" s="14" t="s">
        <v>13</v>
      </c>
      <c r="K77" s="15"/>
      <c r="M77" s="11"/>
      <c r="N77" s="11"/>
      <c r="O77" s="11"/>
      <c r="P77" s="11"/>
      <c r="Q77" s="22"/>
      <c r="R77" s="22"/>
      <c r="S77" s="11">
        <v>70</v>
      </c>
    </row>
    <row r="78" spans="1:19" x14ac:dyDescent="0.55000000000000004">
      <c r="A78" s="35">
        <v>36</v>
      </c>
      <c r="B78" s="14" t="s">
        <v>6</v>
      </c>
      <c r="C78" s="14" t="s">
        <v>0</v>
      </c>
      <c r="D78" s="54"/>
      <c r="E78" s="14" t="s">
        <v>1</v>
      </c>
      <c r="F78" s="44" t="s">
        <v>20</v>
      </c>
      <c r="G78" s="44"/>
      <c r="H78" s="14" t="s">
        <v>2</v>
      </c>
      <c r="I78" s="14" t="s">
        <v>3</v>
      </c>
      <c r="J78" s="14" t="s">
        <v>4</v>
      </c>
      <c r="K78" s="15"/>
      <c r="M78" s="11"/>
      <c r="N78" s="11"/>
      <c r="O78" s="11"/>
      <c r="P78" s="11"/>
      <c r="Q78" s="22">
        <f t="shared" ref="Q78" si="67">M78+N78+O78+P78</f>
        <v>0</v>
      </c>
      <c r="R78" s="22" t="str">
        <f t="shared" ref="R78" si="68">IF(OR(M78&gt;100,N78&gt;100,O78&gt;100,P78&gt;100),"ผิด",IF(OR(M78="",N78="",O78="",P78=""),"ขาด",IF(OR(M78&lt;25,N78&lt;25,O78&lt;25,P78&lt;25),"ตก",IF(Q78&lt;280,"ตก","ได้"))))</f>
        <v>ขาด</v>
      </c>
      <c r="S78" s="11">
        <v>71</v>
      </c>
    </row>
    <row r="79" spans="1:19" x14ac:dyDescent="0.55000000000000004">
      <c r="A79" s="35"/>
      <c r="B79" s="14" t="s">
        <v>9</v>
      </c>
      <c r="C79" s="14" t="s">
        <v>10</v>
      </c>
      <c r="D79" s="54"/>
      <c r="E79" s="14" t="s">
        <v>11</v>
      </c>
      <c r="F79" s="44" t="s">
        <v>37</v>
      </c>
      <c r="G79" s="44"/>
      <c r="H79" s="14" t="s">
        <v>14</v>
      </c>
      <c r="I79" s="14" t="s">
        <v>12</v>
      </c>
      <c r="J79" s="14" t="s">
        <v>13</v>
      </c>
      <c r="K79" s="15"/>
      <c r="M79" s="11"/>
      <c r="N79" s="11"/>
      <c r="O79" s="11"/>
      <c r="P79" s="11"/>
      <c r="Q79" s="22"/>
      <c r="R79" s="22"/>
      <c r="S79" s="11">
        <v>72</v>
      </c>
    </row>
    <row r="80" spans="1:19" x14ac:dyDescent="0.55000000000000004">
      <c r="A80" s="35">
        <v>37</v>
      </c>
      <c r="B80" s="14" t="s">
        <v>6</v>
      </c>
      <c r="C80" s="14" t="s">
        <v>0</v>
      </c>
      <c r="D80" s="54"/>
      <c r="E80" s="14" t="s">
        <v>1</v>
      </c>
      <c r="F80" s="44" t="s">
        <v>20</v>
      </c>
      <c r="G80" s="44"/>
      <c r="H80" s="14" t="s">
        <v>2</v>
      </c>
      <c r="I80" s="14" t="s">
        <v>3</v>
      </c>
      <c r="J80" s="14" t="s">
        <v>4</v>
      </c>
      <c r="K80" s="15"/>
      <c r="M80" s="11"/>
      <c r="N80" s="11"/>
      <c r="O80" s="11"/>
      <c r="P80" s="11"/>
      <c r="Q80" s="22">
        <f t="shared" ref="Q80" si="69">M80+N80+O80+P80</f>
        <v>0</v>
      </c>
      <c r="R80" s="22" t="str">
        <f t="shared" ref="R80" si="70">IF(OR(M80&gt;100,N80&gt;100,O80&gt;100,P80&gt;100),"ผิด",IF(OR(M80="",N80="",O80="",P80=""),"ขาด",IF(OR(M80&lt;25,N80&lt;25,O80&lt;25,P80&lt;25),"ตก",IF(Q80&lt;280,"ตก","ได้"))))</f>
        <v>ขาด</v>
      </c>
      <c r="S80" s="11">
        <v>73</v>
      </c>
    </row>
    <row r="81" spans="1:19" x14ac:dyDescent="0.55000000000000004">
      <c r="A81" s="35"/>
      <c r="B81" s="14" t="s">
        <v>9</v>
      </c>
      <c r="C81" s="14" t="s">
        <v>10</v>
      </c>
      <c r="D81" s="54"/>
      <c r="E81" s="14" t="s">
        <v>11</v>
      </c>
      <c r="F81" s="44" t="s">
        <v>37</v>
      </c>
      <c r="G81" s="44"/>
      <c r="H81" s="14" t="s">
        <v>14</v>
      </c>
      <c r="I81" s="14" t="s">
        <v>12</v>
      </c>
      <c r="J81" s="14" t="s">
        <v>13</v>
      </c>
      <c r="K81" s="15"/>
      <c r="M81" s="11"/>
      <c r="N81" s="11"/>
      <c r="O81" s="11"/>
      <c r="P81" s="11"/>
      <c r="Q81" s="22"/>
      <c r="R81" s="22"/>
      <c r="S81" s="11">
        <v>74</v>
      </c>
    </row>
    <row r="82" spans="1:19" x14ac:dyDescent="0.55000000000000004">
      <c r="A82" s="35">
        <v>38</v>
      </c>
      <c r="B82" s="14" t="s">
        <v>6</v>
      </c>
      <c r="C82" s="14" t="s">
        <v>0</v>
      </c>
      <c r="D82" s="54"/>
      <c r="E82" s="14" t="s">
        <v>1</v>
      </c>
      <c r="F82" s="44" t="s">
        <v>20</v>
      </c>
      <c r="G82" s="44"/>
      <c r="H82" s="14" t="s">
        <v>2</v>
      </c>
      <c r="I82" s="14" t="s">
        <v>3</v>
      </c>
      <c r="J82" s="14" t="s">
        <v>4</v>
      </c>
      <c r="K82" s="15"/>
      <c r="M82" s="11"/>
      <c r="N82" s="11"/>
      <c r="O82" s="11"/>
      <c r="P82" s="11"/>
      <c r="Q82" s="22">
        <f t="shared" ref="Q82" si="71">M82+N82+O82+P82</f>
        <v>0</v>
      </c>
      <c r="R82" s="22" t="str">
        <f t="shared" ref="R82" si="72">IF(OR(M82&gt;100,N82&gt;100,O82&gt;100,P82&gt;100),"ผิด",IF(OR(M82="",N82="",O82="",P82=""),"ขาด",IF(OR(M82&lt;25,N82&lt;25,O82&lt;25,P82&lt;25),"ตก",IF(Q82&lt;280,"ตก","ได้"))))</f>
        <v>ขาด</v>
      </c>
      <c r="S82" s="11">
        <v>75</v>
      </c>
    </row>
    <row r="83" spans="1:19" x14ac:dyDescent="0.55000000000000004">
      <c r="A83" s="35"/>
      <c r="B83" s="14" t="s">
        <v>9</v>
      </c>
      <c r="C83" s="14" t="s">
        <v>10</v>
      </c>
      <c r="D83" s="54"/>
      <c r="E83" s="14" t="s">
        <v>11</v>
      </c>
      <c r="F83" s="44" t="s">
        <v>37</v>
      </c>
      <c r="G83" s="44"/>
      <c r="H83" s="14" t="s">
        <v>14</v>
      </c>
      <c r="I83" s="14" t="s">
        <v>12</v>
      </c>
      <c r="J83" s="14" t="s">
        <v>13</v>
      </c>
      <c r="K83" s="15"/>
      <c r="M83" s="11"/>
      <c r="N83" s="11"/>
      <c r="O83" s="11"/>
      <c r="P83" s="11"/>
      <c r="Q83" s="22"/>
      <c r="R83" s="22"/>
      <c r="S83" s="11">
        <v>76</v>
      </c>
    </row>
    <row r="84" spans="1:19" x14ac:dyDescent="0.55000000000000004">
      <c r="A84" s="35">
        <v>39</v>
      </c>
      <c r="B84" s="14" t="s">
        <v>6</v>
      </c>
      <c r="C84" s="14" t="s">
        <v>0</v>
      </c>
      <c r="D84" s="54"/>
      <c r="E84" s="14" t="s">
        <v>1</v>
      </c>
      <c r="F84" s="44" t="s">
        <v>20</v>
      </c>
      <c r="G84" s="44"/>
      <c r="H84" s="14" t="s">
        <v>2</v>
      </c>
      <c r="I84" s="14" t="s">
        <v>3</v>
      </c>
      <c r="J84" s="14" t="s">
        <v>4</v>
      </c>
      <c r="K84" s="15"/>
      <c r="M84" s="11"/>
      <c r="N84" s="11"/>
      <c r="O84" s="11"/>
      <c r="P84" s="11"/>
      <c r="Q84" s="22">
        <f t="shared" ref="Q84" si="73">M84+N84+O84+P84</f>
        <v>0</v>
      </c>
      <c r="R84" s="22" t="str">
        <f t="shared" ref="R84" si="74">IF(OR(M84&gt;100,N84&gt;100,O84&gt;100,P84&gt;100),"ผิด",IF(OR(M84="",N84="",O84="",P84=""),"ขาด",IF(OR(M84&lt;25,N84&lt;25,O84&lt;25,P84&lt;25),"ตก",IF(Q84&lt;280,"ตก","ได้"))))</f>
        <v>ขาด</v>
      </c>
      <c r="S84" s="11">
        <v>77</v>
      </c>
    </row>
    <row r="85" spans="1:19" x14ac:dyDescent="0.55000000000000004">
      <c r="A85" s="35"/>
      <c r="B85" s="14" t="s">
        <v>9</v>
      </c>
      <c r="C85" s="14" t="s">
        <v>10</v>
      </c>
      <c r="D85" s="54"/>
      <c r="E85" s="14" t="s">
        <v>11</v>
      </c>
      <c r="F85" s="44" t="s">
        <v>37</v>
      </c>
      <c r="G85" s="44"/>
      <c r="H85" s="14" t="s">
        <v>14</v>
      </c>
      <c r="I85" s="14" t="s">
        <v>12</v>
      </c>
      <c r="J85" s="14" t="s">
        <v>13</v>
      </c>
      <c r="K85" s="15"/>
      <c r="M85" s="11"/>
      <c r="N85" s="11"/>
      <c r="O85" s="11"/>
      <c r="P85" s="11"/>
      <c r="Q85" s="22"/>
      <c r="R85" s="22"/>
      <c r="S85" s="11">
        <v>78</v>
      </c>
    </row>
    <row r="86" spans="1:19" x14ac:dyDescent="0.55000000000000004">
      <c r="A86" s="35">
        <v>40</v>
      </c>
      <c r="B86" s="14" t="s">
        <v>6</v>
      </c>
      <c r="C86" s="14" t="s">
        <v>0</v>
      </c>
      <c r="D86" s="54"/>
      <c r="E86" s="14" t="s">
        <v>1</v>
      </c>
      <c r="F86" s="44" t="s">
        <v>20</v>
      </c>
      <c r="G86" s="44"/>
      <c r="H86" s="14" t="s">
        <v>2</v>
      </c>
      <c r="I86" s="14" t="s">
        <v>3</v>
      </c>
      <c r="J86" s="14" t="s">
        <v>4</v>
      </c>
      <c r="K86" s="15"/>
      <c r="M86" s="11"/>
      <c r="N86" s="11"/>
      <c r="O86" s="11"/>
      <c r="P86" s="11"/>
      <c r="Q86" s="22">
        <f t="shared" ref="Q86" si="75">M86+N86+O86+P86</f>
        <v>0</v>
      </c>
      <c r="R86" s="22" t="str">
        <f t="shared" ref="R86" si="76">IF(OR(M86&gt;100,N86&gt;100,O86&gt;100,P86&gt;100),"ผิด",IF(OR(M86="",N86="",O86="",P86=""),"ขาด",IF(OR(M86&lt;25,N86&lt;25,O86&lt;25,P86&lt;25),"ตก",IF(Q86&lt;280,"ตก","ได้"))))</f>
        <v>ขาด</v>
      </c>
      <c r="S86" s="11">
        <v>79</v>
      </c>
    </row>
    <row r="87" spans="1:19" x14ac:dyDescent="0.55000000000000004">
      <c r="A87" s="35"/>
      <c r="B87" s="14" t="s">
        <v>9</v>
      </c>
      <c r="C87" s="14" t="s">
        <v>10</v>
      </c>
      <c r="D87" s="54"/>
      <c r="E87" s="14" t="s">
        <v>11</v>
      </c>
      <c r="F87" s="44" t="s">
        <v>37</v>
      </c>
      <c r="G87" s="44"/>
      <c r="H87" s="14" t="s">
        <v>14</v>
      </c>
      <c r="I87" s="14" t="s">
        <v>12</v>
      </c>
      <c r="J87" s="14" t="s">
        <v>13</v>
      </c>
      <c r="K87" s="15"/>
      <c r="M87" s="11"/>
      <c r="N87" s="11"/>
      <c r="O87" s="11"/>
      <c r="P87" s="11"/>
      <c r="Q87" s="22"/>
      <c r="R87" s="22"/>
      <c r="S87" s="11">
        <v>80</v>
      </c>
    </row>
    <row r="88" spans="1:19" x14ac:dyDescent="0.55000000000000004">
      <c r="A88" s="35">
        <v>41</v>
      </c>
      <c r="B88" s="14" t="s">
        <v>6</v>
      </c>
      <c r="C88" s="14" t="s">
        <v>0</v>
      </c>
      <c r="D88" s="54"/>
      <c r="E88" s="14" t="s">
        <v>1</v>
      </c>
      <c r="F88" s="44" t="s">
        <v>20</v>
      </c>
      <c r="G88" s="44"/>
      <c r="H88" s="14" t="s">
        <v>2</v>
      </c>
      <c r="I88" s="14" t="s">
        <v>3</v>
      </c>
      <c r="J88" s="14" t="s">
        <v>4</v>
      </c>
      <c r="K88" s="15"/>
      <c r="M88" s="11"/>
      <c r="N88" s="11"/>
      <c r="O88" s="11"/>
      <c r="P88" s="11"/>
      <c r="Q88" s="22">
        <f t="shared" ref="Q88" si="77">M88+N88+O88+P88</f>
        <v>0</v>
      </c>
      <c r="R88" s="22" t="str">
        <f t="shared" ref="R88" si="78">IF(OR(M88&gt;100,N88&gt;100,O88&gt;100,P88&gt;100),"ผิด",IF(OR(M88="",N88="",O88="",P88=""),"ขาด",IF(OR(M88&lt;25,N88&lt;25,O88&lt;25,P88&lt;25),"ตก",IF(Q88&lt;280,"ตก","ได้"))))</f>
        <v>ขาด</v>
      </c>
      <c r="S88" s="11">
        <v>81</v>
      </c>
    </row>
    <row r="89" spans="1:19" x14ac:dyDescent="0.55000000000000004">
      <c r="A89" s="35"/>
      <c r="B89" s="14" t="s">
        <v>9</v>
      </c>
      <c r="C89" s="14" t="s">
        <v>10</v>
      </c>
      <c r="D89" s="54"/>
      <c r="E89" s="14" t="s">
        <v>11</v>
      </c>
      <c r="F89" s="44" t="s">
        <v>37</v>
      </c>
      <c r="G89" s="44"/>
      <c r="H89" s="14" t="s">
        <v>14</v>
      </c>
      <c r="I89" s="14" t="s">
        <v>12</v>
      </c>
      <c r="J89" s="14" t="s">
        <v>13</v>
      </c>
      <c r="K89" s="15"/>
      <c r="M89" s="11"/>
      <c r="N89" s="11"/>
      <c r="O89" s="11"/>
      <c r="P89" s="11"/>
      <c r="Q89" s="22"/>
      <c r="R89" s="22"/>
      <c r="S89" s="11">
        <v>82</v>
      </c>
    </row>
    <row r="90" spans="1:19" x14ac:dyDescent="0.55000000000000004">
      <c r="A90" s="35">
        <v>42</v>
      </c>
      <c r="B90" s="14" t="s">
        <v>6</v>
      </c>
      <c r="C90" s="14" t="s">
        <v>0</v>
      </c>
      <c r="D90" s="54"/>
      <c r="E90" s="14" t="s">
        <v>1</v>
      </c>
      <c r="F90" s="44" t="s">
        <v>20</v>
      </c>
      <c r="G90" s="44"/>
      <c r="H90" s="14" t="s">
        <v>2</v>
      </c>
      <c r="I90" s="14" t="s">
        <v>3</v>
      </c>
      <c r="J90" s="14" t="s">
        <v>4</v>
      </c>
      <c r="K90" s="15"/>
      <c r="M90" s="11"/>
      <c r="N90" s="11"/>
      <c r="O90" s="11"/>
      <c r="P90" s="11"/>
      <c r="Q90" s="22">
        <f t="shared" ref="Q90" si="79">M90+N90+O90+P90</f>
        <v>0</v>
      </c>
      <c r="R90" s="22" t="str">
        <f t="shared" ref="R90" si="80">IF(OR(M90&gt;100,N90&gt;100,O90&gt;100,P90&gt;100),"ผิด",IF(OR(M90="",N90="",O90="",P90=""),"ขาด",IF(OR(M90&lt;25,N90&lt;25,O90&lt;25,P90&lt;25),"ตก",IF(Q90&lt;280,"ตก","ได้"))))</f>
        <v>ขาด</v>
      </c>
      <c r="S90" s="11">
        <v>83</v>
      </c>
    </row>
    <row r="91" spans="1:19" x14ac:dyDescent="0.55000000000000004">
      <c r="A91" s="35"/>
      <c r="B91" s="14" t="s">
        <v>9</v>
      </c>
      <c r="C91" s="14" t="s">
        <v>10</v>
      </c>
      <c r="D91" s="54"/>
      <c r="E91" s="14" t="s">
        <v>11</v>
      </c>
      <c r="F91" s="44" t="s">
        <v>37</v>
      </c>
      <c r="G91" s="44"/>
      <c r="H91" s="14" t="s">
        <v>14</v>
      </c>
      <c r="I91" s="14" t="s">
        <v>12</v>
      </c>
      <c r="J91" s="14" t="s">
        <v>13</v>
      </c>
      <c r="K91" s="15"/>
      <c r="M91" s="11"/>
      <c r="N91" s="11"/>
      <c r="O91" s="11"/>
      <c r="P91" s="11"/>
      <c r="Q91" s="22"/>
      <c r="R91" s="22"/>
      <c r="S91" s="11">
        <v>84</v>
      </c>
    </row>
    <row r="92" spans="1:19" x14ac:dyDescent="0.55000000000000004">
      <c r="A92" s="35">
        <v>43</v>
      </c>
      <c r="B92" s="14" t="s">
        <v>6</v>
      </c>
      <c r="C92" s="14" t="s">
        <v>0</v>
      </c>
      <c r="D92" s="54"/>
      <c r="E92" s="14" t="s">
        <v>1</v>
      </c>
      <c r="F92" s="44" t="s">
        <v>20</v>
      </c>
      <c r="G92" s="44"/>
      <c r="H92" s="14" t="s">
        <v>2</v>
      </c>
      <c r="I92" s="14" t="s">
        <v>3</v>
      </c>
      <c r="J92" s="14" t="s">
        <v>4</v>
      </c>
      <c r="K92" s="15"/>
      <c r="M92" s="11"/>
      <c r="N92" s="11"/>
      <c r="O92" s="11"/>
      <c r="P92" s="11"/>
      <c r="Q92" s="22">
        <f t="shared" ref="Q92" si="81">M92+N92+O92+P92</f>
        <v>0</v>
      </c>
      <c r="R92" s="22" t="str">
        <f t="shared" ref="R92" si="82">IF(OR(M92&gt;100,N92&gt;100,O92&gt;100,P92&gt;100),"ผิด",IF(OR(M92="",N92="",O92="",P92=""),"ขาด",IF(OR(M92&lt;25,N92&lt;25,O92&lt;25,P92&lt;25),"ตก",IF(Q92&lt;280,"ตก","ได้"))))</f>
        <v>ขาด</v>
      </c>
      <c r="S92" s="11">
        <v>85</v>
      </c>
    </row>
    <row r="93" spans="1:19" x14ac:dyDescent="0.55000000000000004">
      <c r="A93" s="35"/>
      <c r="B93" s="14" t="s">
        <v>9</v>
      </c>
      <c r="C93" s="14" t="s">
        <v>10</v>
      </c>
      <c r="D93" s="54"/>
      <c r="E93" s="14" t="s">
        <v>11</v>
      </c>
      <c r="F93" s="44" t="s">
        <v>37</v>
      </c>
      <c r="G93" s="44"/>
      <c r="H93" s="14" t="s">
        <v>14</v>
      </c>
      <c r="I93" s="14" t="s">
        <v>12</v>
      </c>
      <c r="J93" s="14" t="s">
        <v>13</v>
      </c>
      <c r="K93" s="15"/>
      <c r="M93" s="11"/>
      <c r="N93" s="11"/>
      <c r="O93" s="11"/>
      <c r="P93" s="11"/>
      <c r="Q93" s="22"/>
      <c r="R93" s="22"/>
      <c r="S93" s="11">
        <v>86</v>
      </c>
    </row>
    <row r="94" spans="1:19" x14ac:dyDescent="0.55000000000000004">
      <c r="A94" s="35">
        <v>44</v>
      </c>
      <c r="B94" s="14" t="s">
        <v>6</v>
      </c>
      <c r="C94" s="14" t="s">
        <v>0</v>
      </c>
      <c r="D94" s="54"/>
      <c r="E94" s="14" t="s">
        <v>1</v>
      </c>
      <c r="F94" s="44" t="s">
        <v>20</v>
      </c>
      <c r="G94" s="44"/>
      <c r="H94" s="14" t="s">
        <v>2</v>
      </c>
      <c r="I94" s="14" t="s">
        <v>3</v>
      </c>
      <c r="J94" s="14" t="s">
        <v>4</v>
      </c>
      <c r="K94" s="15"/>
      <c r="M94" s="11"/>
      <c r="N94" s="11"/>
      <c r="O94" s="11"/>
      <c r="P94" s="11"/>
      <c r="Q94" s="22">
        <f t="shared" ref="Q94" si="83">M94+N94+O94+P94</f>
        <v>0</v>
      </c>
      <c r="R94" s="22" t="str">
        <f t="shared" ref="R94" si="84">IF(OR(M94&gt;100,N94&gt;100,O94&gt;100,P94&gt;100),"ผิด",IF(OR(M94="",N94="",O94="",P94=""),"ขาด",IF(OR(M94&lt;25,N94&lt;25,O94&lt;25,P94&lt;25),"ตก",IF(Q94&lt;280,"ตก","ได้"))))</f>
        <v>ขาด</v>
      </c>
      <c r="S94" s="11">
        <v>87</v>
      </c>
    </row>
    <row r="95" spans="1:19" x14ac:dyDescent="0.55000000000000004">
      <c r="A95" s="35"/>
      <c r="B95" s="14" t="s">
        <v>9</v>
      </c>
      <c r="C95" s="14" t="s">
        <v>10</v>
      </c>
      <c r="D95" s="54"/>
      <c r="E95" s="14" t="s">
        <v>11</v>
      </c>
      <c r="F95" s="44" t="s">
        <v>37</v>
      </c>
      <c r="G95" s="44"/>
      <c r="H95" s="14" t="s">
        <v>14</v>
      </c>
      <c r="I95" s="14" t="s">
        <v>12</v>
      </c>
      <c r="J95" s="14" t="s">
        <v>13</v>
      </c>
      <c r="K95" s="15"/>
      <c r="M95" s="11"/>
      <c r="N95" s="11"/>
      <c r="O95" s="11"/>
      <c r="P95" s="11"/>
      <c r="Q95" s="22"/>
      <c r="R95" s="22"/>
      <c r="S95" s="11">
        <v>88</v>
      </c>
    </row>
    <row r="96" spans="1:19" x14ac:dyDescent="0.55000000000000004">
      <c r="A96" s="35">
        <v>45</v>
      </c>
      <c r="B96" s="14" t="s">
        <v>6</v>
      </c>
      <c r="C96" s="14" t="s">
        <v>0</v>
      </c>
      <c r="D96" s="54"/>
      <c r="E96" s="14" t="s">
        <v>1</v>
      </c>
      <c r="F96" s="44" t="s">
        <v>20</v>
      </c>
      <c r="G96" s="44"/>
      <c r="H96" s="14" t="s">
        <v>2</v>
      </c>
      <c r="I96" s="14" t="s">
        <v>3</v>
      </c>
      <c r="J96" s="14" t="s">
        <v>4</v>
      </c>
      <c r="K96" s="15"/>
      <c r="M96" s="11"/>
      <c r="N96" s="11"/>
      <c r="O96" s="11"/>
      <c r="P96" s="11"/>
      <c r="Q96" s="22">
        <f t="shared" ref="Q96" si="85">M96+N96+O96+P96</f>
        <v>0</v>
      </c>
      <c r="R96" s="22" t="str">
        <f t="shared" ref="R96" si="86">IF(OR(M96&gt;100,N96&gt;100,O96&gt;100,P96&gt;100),"ผิด",IF(OR(M96="",N96="",O96="",P96=""),"ขาด",IF(OR(M96&lt;25,N96&lt;25,O96&lt;25,P96&lt;25),"ตก",IF(Q96&lt;280,"ตก","ได้"))))</f>
        <v>ขาด</v>
      </c>
      <c r="S96" s="11">
        <v>89</v>
      </c>
    </row>
    <row r="97" spans="1:19" x14ac:dyDescent="0.55000000000000004">
      <c r="A97" s="35"/>
      <c r="B97" s="14" t="s">
        <v>9</v>
      </c>
      <c r="C97" s="14" t="s">
        <v>10</v>
      </c>
      <c r="D97" s="54"/>
      <c r="E97" s="14" t="s">
        <v>11</v>
      </c>
      <c r="F97" s="44" t="s">
        <v>37</v>
      </c>
      <c r="G97" s="44"/>
      <c r="H97" s="14" t="s">
        <v>14</v>
      </c>
      <c r="I97" s="14" t="s">
        <v>12</v>
      </c>
      <c r="J97" s="14" t="s">
        <v>13</v>
      </c>
      <c r="K97" s="15"/>
      <c r="M97" s="11"/>
      <c r="N97" s="11"/>
      <c r="O97" s="11"/>
      <c r="P97" s="11"/>
      <c r="Q97" s="22"/>
      <c r="R97" s="22"/>
      <c r="S97" s="11">
        <v>90</v>
      </c>
    </row>
    <row r="98" spans="1:19" x14ac:dyDescent="0.55000000000000004">
      <c r="A98" s="35">
        <v>46</v>
      </c>
      <c r="B98" s="14" t="s">
        <v>6</v>
      </c>
      <c r="C98" s="14" t="s">
        <v>0</v>
      </c>
      <c r="D98" s="54"/>
      <c r="E98" s="14" t="s">
        <v>1</v>
      </c>
      <c r="F98" s="44" t="s">
        <v>20</v>
      </c>
      <c r="G98" s="44"/>
      <c r="H98" s="14" t="s">
        <v>2</v>
      </c>
      <c r="I98" s="14" t="s">
        <v>3</v>
      </c>
      <c r="J98" s="14" t="s">
        <v>4</v>
      </c>
      <c r="K98" s="15"/>
      <c r="M98" s="11"/>
      <c r="N98" s="11"/>
      <c r="O98" s="11"/>
      <c r="P98" s="11"/>
      <c r="Q98" s="22">
        <f t="shared" ref="Q98" si="87">M98+N98+O98+P98</f>
        <v>0</v>
      </c>
      <c r="R98" s="22" t="str">
        <f t="shared" ref="R98" si="88">IF(OR(M98&gt;100,N98&gt;100,O98&gt;100,P98&gt;100),"ผิด",IF(OR(M98="",N98="",O98="",P98=""),"ขาด",IF(OR(M98&lt;25,N98&lt;25,O98&lt;25,P98&lt;25),"ตก",IF(Q98&lt;280,"ตก","ได้"))))</f>
        <v>ขาด</v>
      </c>
      <c r="S98" s="11">
        <v>91</v>
      </c>
    </row>
    <row r="99" spans="1:19" x14ac:dyDescent="0.55000000000000004">
      <c r="A99" s="35"/>
      <c r="B99" s="14" t="s">
        <v>9</v>
      </c>
      <c r="C99" s="14" t="s">
        <v>10</v>
      </c>
      <c r="D99" s="54"/>
      <c r="E99" s="14" t="s">
        <v>11</v>
      </c>
      <c r="F99" s="44" t="s">
        <v>37</v>
      </c>
      <c r="G99" s="44"/>
      <c r="H99" s="14" t="s">
        <v>14</v>
      </c>
      <c r="I99" s="14" t="s">
        <v>12</v>
      </c>
      <c r="J99" s="14" t="s">
        <v>13</v>
      </c>
      <c r="K99" s="15"/>
      <c r="M99" s="11"/>
      <c r="N99" s="11"/>
      <c r="O99" s="11"/>
      <c r="P99" s="11"/>
      <c r="Q99" s="22"/>
      <c r="R99" s="22"/>
      <c r="S99" s="11">
        <v>92</v>
      </c>
    </row>
    <row r="100" spans="1:19" x14ac:dyDescent="0.55000000000000004">
      <c r="A100" s="35">
        <v>47</v>
      </c>
      <c r="B100" s="14" t="s">
        <v>6</v>
      </c>
      <c r="C100" s="14" t="s">
        <v>0</v>
      </c>
      <c r="D100" s="54"/>
      <c r="E100" s="14" t="s">
        <v>1</v>
      </c>
      <c r="F100" s="44" t="s">
        <v>20</v>
      </c>
      <c r="G100" s="44"/>
      <c r="H100" s="14" t="s">
        <v>2</v>
      </c>
      <c r="I100" s="14" t="s">
        <v>3</v>
      </c>
      <c r="J100" s="14" t="s">
        <v>4</v>
      </c>
      <c r="K100" s="15"/>
      <c r="M100" s="11"/>
      <c r="N100" s="11"/>
      <c r="O100" s="11"/>
      <c r="P100" s="11"/>
      <c r="Q100" s="22">
        <f t="shared" ref="Q100" si="89">M100+N100+O100+P100</f>
        <v>0</v>
      </c>
      <c r="R100" s="22" t="str">
        <f t="shared" ref="R100" si="90">IF(OR(M100&gt;100,N100&gt;100,O100&gt;100,P100&gt;100),"ผิด",IF(OR(M100="",N100="",O100="",P100=""),"ขาด",IF(OR(M100&lt;25,N100&lt;25,O100&lt;25,P100&lt;25),"ตก",IF(Q100&lt;280,"ตก","ได้"))))</f>
        <v>ขาด</v>
      </c>
      <c r="S100" s="11">
        <v>93</v>
      </c>
    </row>
    <row r="101" spans="1:19" x14ac:dyDescent="0.55000000000000004">
      <c r="A101" s="35"/>
      <c r="B101" s="14" t="s">
        <v>9</v>
      </c>
      <c r="C101" s="14" t="s">
        <v>10</v>
      </c>
      <c r="D101" s="54"/>
      <c r="E101" s="14" t="s">
        <v>11</v>
      </c>
      <c r="F101" s="44" t="s">
        <v>37</v>
      </c>
      <c r="G101" s="44"/>
      <c r="H101" s="14" t="s">
        <v>14</v>
      </c>
      <c r="I101" s="14" t="s">
        <v>12</v>
      </c>
      <c r="J101" s="14" t="s">
        <v>13</v>
      </c>
      <c r="K101" s="15"/>
      <c r="M101" s="11"/>
      <c r="N101" s="11"/>
      <c r="O101" s="11"/>
      <c r="P101" s="11"/>
      <c r="Q101" s="22"/>
      <c r="R101" s="22"/>
      <c r="S101" s="11">
        <v>94</v>
      </c>
    </row>
    <row r="102" spans="1:19" x14ac:dyDescent="0.55000000000000004">
      <c r="A102" s="35">
        <v>48</v>
      </c>
      <c r="B102" s="14" t="s">
        <v>6</v>
      </c>
      <c r="C102" s="14" t="s">
        <v>0</v>
      </c>
      <c r="D102" s="54"/>
      <c r="E102" s="14" t="s">
        <v>1</v>
      </c>
      <c r="F102" s="44" t="s">
        <v>20</v>
      </c>
      <c r="G102" s="44"/>
      <c r="H102" s="14" t="s">
        <v>2</v>
      </c>
      <c r="I102" s="14" t="s">
        <v>3</v>
      </c>
      <c r="J102" s="14" t="s">
        <v>4</v>
      </c>
      <c r="K102" s="15"/>
      <c r="M102" s="11"/>
      <c r="N102" s="11"/>
      <c r="O102" s="11"/>
      <c r="P102" s="11"/>
      <c r="Q102" s="22">
        <f t="shared" ref="Q102" si="91">M102+N102+O102+P102</f>
        <v>0</v>
      </c>
      <c r="R102" s="22" t="str">
        <f t="shared" ref="R102" si="92">IF(OR(M102&gt;100,N102&gt;100,O102&gt;100,P102&gt;100),"ผิด",IF(OR(M102="",N102="",O102="",P102=""),"ขาด",IF(OR(M102&lt;25,N102&lt;25,O102&lt;25,P102&lt;25),"ตก",IF(Q102&lt;280,"ตก","ได้"))))</f>
        <v>ขาด</v>
      </c>
      <c r="S102" s="11">
        <v>95</v>
      </c>
    </row>
    <row r="103" spans="1:19" x14ac:dyDescent="0.55000000000000004">
      <c r="A103" s="35"/>
      <c r="B103" s="14" t="s">
        <v>9</v>
      </c>
      <c r="C103" s="14" t="s">
        <v>10</v>
      </c>
      <c r="D103" s="54"/>
      <c r="E103" s="14" t="s">
        <v>11</v>
      </c>
      <c r="F103" s="44" t="s">
        <v>37</v>
      </c>
      <c r="G103" s="44"/>
      <c r="H103" s="14" t="s">
        <v>14</v>
      </c>
      <c r="I103" s="14" t="s">
        <v>12</v>
      </c>
      <c r="J103" s="14" t="s">
        <v>13</v>
      </c>
      <c r="K103" s="15"/>
      <c r="M103" s="11"/>
      <c r="N103" s="11"/>
      <c r="O103" s="11"/>
      <c r="P103" s="11"/>
      <c r="Q103" s="22"/>
      <c r="R103" s="22"/>
      <c r="S103" s="11">
        <v>96</v>
      </c>
    </row>
    <row r="104" spans="1:19" x14ac:dyDescent="0.55000000000000004">
      <c r="A104" s="35">
        <v>49</v>
      </c>
      <c r="B104" s="14" t="s">
        <v>6</v>
      </c>
      <c r="C104" s="14" t="s">
        <v>0</v>
      </c>
      <c r="D104" s="54"/>
      <c r="E104" s="14" t="s">
        <v>1</v>
      </c>
      <c r="F104" s="44" t="s">
        <v>20</v>
      </c>
      <c r="G104" s="44"/>
      <c r="H104" s="14" t="s">
        <v>2</v>
      </c>
      <c r="I104" s="14" t="s">
        <v>3</v>
      </c>
      <c r="J104" s="14" t="s">
        <v>4</v>
      </c>
      <c r="K104" s="15"/>
      <c r="M104" s="11"/>
      <c r="N104" s="11"/>
      <c r="O104" s="11"/>
      <c r="P104" s="11"/>
      <c r="Q104" s="22">
        <f t="shared" ref="Q104" si="93">M104+N104+O104+P104</f>
        <v>0</v>
      </c>
      <c r="R104" s="22" t="str">
        <f t="shared" ref="R104" si="94">IF(OR(M104&gt;100,N104&gt;100,O104&gt;100,P104&gt;100),"ผิด",IF(OR(M104="",N104="",O104="",P104=""),"ขาด",IF(OR(M104&lt;25,N104&lt;25,O104&lt;25,P104&lt;25),"ตก",IF(Q104&lt;280,"ตก","ได้"))))</f>
        <v>ขาด</v>
      </c>
      <c r="S104" s="11">
        <v>97</v>
      </c>
    </row>
    <row r="105" spans="1:19" x14ac:dyDescent="0.55000000000000004">
      <c r="A105" s="35"/>
      <c r="B105" s="14" t="s">
        <v>9</v>
      </c>
      <c r="C105" s="14" t="s">
        <v>10</v>
      </c>
      <c r="D105" s="54"/>
      <c r="E105" s="14" t="s">
        <v>11</v>
      </c>
      <c r="F105" s="44" t="s">
        <v>37</v>
      </c>
      <c r="G105" s="44"/>
      <c r="H105" s="14" t="s">
        <v>14</v>
      </c>
      <c r="I105" s="14" t="s">
        <v>12</v>
      </c>
      <c r="J105" s="14" t="s">
        <v>13</v>
      </c>
      <c r="K105" s="15"/>
      <c r="M105" s="11"/>
      <c r="N105" s="11"/>
      <c r="O105" s="11"/>
      <c r="P105" s="11"/>
      <c r="Q105" s="22"/>
      <c r="R105" s="22"/>
      <c r="S105" s="11">
        <v>98</v>
      </c>
    </row>
    <row r="106" spans="1:19" x14ac:dyDescent="0.55000000000000004">
      <c r="A106" s="35">
        <v>50</v>
      </c>
      <c r="B106" s="14" t="s">
        <v>6</v>
      </c>
      <c r="C106" s="14" t="s">
        <v>0</v>
      </c>
      <c r="D106" s="54"/>
      <c r="E106" s="14" t="s">
        <v>1</v>
      </c>
      <c r="F106" s="44" t="s">
        <v>20</v>
      </c>
      <c r="G106" s="44"/>
      <c r="H106" s="14" t="s">
        <v>2</v>
      </c>
      <c r="I106" s="14" t="s">
        <v>3</v>
      </c>
      <c r="J106" s="14" t="s">
        <v>4</v>
      </c>
      <c r="K106" s="15"/>
      <c r="M106" s="11"/>
      <c r="N106" s="11"/>
      <c r="O106" s="11"/>
      <c r="P106" s="11"/>
      <c r="Q106" s="22">
        <f t="shared" ref="Q106" si="95">M106+N106+O106+P106</f>
        <v>0</v>
      </c>
      <c r="R106" s="22" t="str">
        <f t="shared" ref="R106" si="96">IF(OR(M106&gt;100,N106&gt;100,O106&gt;100,P106&gt;100),"ผิด",IF(OR(M106="",N106="",O106="",P106=""),"ขาด",IF(OR(M106&lt;25,N106&lt;25,O106&lt;25,P106&lt;25),"ตก",IF(Q106&lt;280,"ตก","ได้"))))</f>
        <v>ขาด</v>
      </c>
      <c r="S106" s="11">
        <v>99</v>
      </c>
    </row>
    <row r="107" spans="1:19" x14ac:dyDescent="0.55000000000000004">
      <c r="A107" s="35"/>
      <c r="B107" s="14" t="s">
        <v>9</v>
      </c>
      <c r="C107" s="14" t="s">
        <v>10</v>
      </c>
      <c r="D107" s="54"/>
      <c r="E107" s="14" t="s">
        <v>11</v>
      </c>
      <c r="F107" s="44" t="s">
        <v>37</v>
      </c>
      <c r="G107" s="44"/>
      <c r="H107" s="14" t="s">
        <v>14</v>
      </c>
      <c r="I107" s="14" t="s">
        <v>12</v>
      </c>
      <c r="J107" s="14" t="s">
        <v>13</v>
      </c>
      <c r="K107" s="15"/>
      <c r="M107" s="11"/>
      <c r="N107" s="11"/>
      <c r="O107" s="11"/>
      <c r="P107" s="11"/>
      <c r="Q107" s="22"/>
      <c r="R107" s="22"/>
      <c r="S107" s="11">
        <v>100</v>
      </c>
    </row>
    <row r="108" spans="1:19" x14ac:dyDescent="0.55000000000000004">
      <c r="A108" s="35">
        <v>51</v>
      </c>
      <c r="B108" s="14" t="s">
        <v>6</v>
      </c>
      <c r="C108" s="14" t="s">
        <v>0</v>
      </c>
      <c r="D108" s="54"/>
      <c r="E108" s="14" t="s">
        <v>1</v>
      </c>
      <c r="F108" s="44" t="s">
        <v>20</v>
      </c>
      <c r="G108" s="44"/>
      <c r="H108" s="14" t="s">
        <v>2</v>
      </c>
      <c r="I108" s="14" t="s">
        <v>3</v>
      </c>
      <c r="J108" s="14" t="s">
        <v>4</v>
      </c>
      <c r="K108" s="15"/>
      <c r="M108" s="11"/>
      <c r="N108" s="11"/>
      <c r="O108" s="11"/>
      <c r="P108" s="11"/>
      <c r="Q108" s="22">
        <f t="shared" ref="Q108" si="97">M108+N108+O108+P108</f>
        <v>0</v>
      </c>
      <c r="R108" s="22" t="str">
        <f t="shared" ref="R108" si="98">IF(OR(M108&gt;100,N108&gt;100,O108&gt;100,P108&gt;100),"ผิด",IF(OR(M108="",N108="",O108="",P108=""),"ขาด",IF(OR(M108&lt;25,N108&lt;25,O108&lt;25,P108&lt;25),"ตก",IF(Q108&lt;280,"ตก","ได้"))))</f>
        <v>ขาด</v>
      </c>
      <c r="S108" s="11">
        <v>101</v>
      </c>
    </row>
    <row r="109" spans="1:19" x14ac:dyDescent="0.55000000000000004">
      <c r="A109" s="35"/>
      <c r="B109" s="14" t="s">
        <v>9</v>
      </c>
      <c r="C109" s="14" t="s">
        <v>10</v>
      </c>
      <c r="D109" s="54"/>
      <c r="E109" s="14" t="s">
        <v>11</v>
      </c>
      <c r="F109" s="44" t="s">
        <v>37</v>
      </c>
      <c r="G109" s="44"/>
      <c r="H109" s="14" t="s">
        <v>14</v>
      </c>
      <c r="I109" s="14" t="s">
        <v>12</v>
      </c>
      <c r="J109" s="14" t="s">
        <v>13</v>
      </c>
      <c r="K109" s="15"/>
      <c r="M109" s="11"/>
      <c r="N109" s="11"/>
      <c r="O109" s="11"/>
      <c r="P109" s="11"/>
      <c r="Q109" s="22"/>
      <c r="R109" s="22"/>
      <c r="S109" s="11">
        <v>102</v>
      </c>
    </row>
    <row r="110" spans="1:19" x14ac:dyDescent="0.55000000000000004">
      <c r="A110" s="35">
        <v>52</v>
      </c>
      <c r="B110" s="14" t="s">
        <v>6</v>
      </c>
      <c r="C110" s="14" t="s">
        <v>0</v>
      </c>
      <c r="D110" s="54"/>
      <c r="E110" s="14" t="s">
        <v>1</v>
      </c>
      <c r="F110" s="44" t="s">
        <v>20</v>
      </c>
      <c r="G110" s="44"/>
      <c r="H110" s="14" t="s">
        <v>2</v>
      </c>
      <c r="I110" s="14" t="s">
        <v>3</v>
      </c>
      <c r="J110" s="14" t="s">
        <v>4</v>
      </c>
      <c r="K110" s="15"/>
      <c r="M110" s="11"/>
      <c r="N110" s="11"/>
      <c r="O110" s="11"/>
      <c r="P110" s="11"/>
      <c r="Q110" s="22">
        <f t="shared" ref="Q110" si="99">M110+N110+O110+P110</f>
        <v>0</v>
      </c>
      <c r="R110" s="22" t="str">
        <f t="shared" ref="R110" si="100">IF(OR(M110&gt;100,N110&gt;100,O110&gt;100,P110&gt;100),"ผิด",IF(OR(M110="",N110="",O110="",P110=""),"ขาด",IF(OR(M110&lt;25,N110&lt;25,O110&lt;25,P110&lt;25),"ตก",IF(Q110&lt;280,"ตก","ได้"))))</f>
        <v>ขาด</v>
      </c>
      <c r="S110" s="11">
        <v>103</v>
      </c>
    </row>
    <row r="111" spans="1:19" x14ac:dyDescent="0.55000000000000004">
      <c r="A111" s="35"/>
      <c r="B111" s="14" t="s">
        <v>9</v>
      </c>
      <c r="C111" s="14" t="s">
        <v>10</v>
      </c>
      <c r="D111" s="54"/>
      <c r="E111" s="14" t="s">
        <v>11</v>
      </c>
      <c r="F111" s="44" t="s">
        <v>37</v>
      </c>
      <c r="G111" s="44"/>
      <c r="H111" s="14" t="s">
        <v>14</v>
      </c>
      <c r="I111" s="14" t="s">
        <v>12</v>
      </c>
      <c r="J111" s="14" t="s">
        <v>13</v>
      </c>
      <c r="K111" s="15"/>
      <c r="M111" s="11"/>
      <c r="N111" s="11"/>
      <c r="O111" s="11"/>
      <c r="P111" s="11"/>
      <c r="Q111" s="22"/>
      <c r="R111" s="22"/>
      <c r="S111" s="11">
        <v>104</v>
      </c>
    </row>
    <row r="112" spans="1:19" x14ac:dyDescent="0.55000000000000004">
      <c r="A112" s="35">
        <v>53</v>
      </c>
      <c r="B112" s="14" t="s">
        <v>6</v>
      </c>
      <c r="C112" s="14" t="s">
        <v>0</v>
      </c>
      <c r="D112" s="54"/>
      <c r="E112" s="14" t="s">
        <v>1</v>
      </c>
      <c r="F112" s="44" t="s">
        <v>20</v>
      </c>
      <c r="G112" s="44"/>
      <c r="H112" s="14" t="s">
        <v>2</v>
      </c>
      <c r="I112" s="14" t="s">
        <v>3</v>
      </c>
      <c r="J112" s="14" t="s">
        <v>4</v>
      </c>
      <c r="K112" s="15"/>
      <c r="M112" s="11"/>
      <c r="N112" s="11"/>
      <c r="O112" s="11"/>
      <c r="P112" s="11"/>
      <c r="Q112" s="22">
        <f t="shared" ref="Q112" si="101">M112+N112+O112+P112</f>
        <v>0</v>
      </c>
      <c r="R112" s="22" t="str">
        <f t="shared" ref="R112" si="102">IF(OR(M112&gt;100,N112&gt;100,O112&gt;100,P112&gt;100),"ผิด",IF(OR(M112="",N112="",O112="",P112=""),"ขาด",IF(OR(M112&lt;25,N112&lt;25,O112&lt;25,P112&lt;25),"ตก",IF(Q112&lt;280,"ตก","ได้"))))</f>
        <v>ขาด</v>
      </c>
      <c r="S112" s="11">
        <v>105</v>
      </c>
    </row>
    <row r="113" spans="1:19" x14ac:dyDescent="0.55000000000000004">
      <c r="A113" s="35"/>
      <c r="B113" s="14" t="s">
        <v>9</v>
      </c>
      <c r="C113" s="14" t="s">
        <v>10</v>
      </c>
      <c r="D113" s="54"/>
      <c r="E113" s="14" t="s">
        <v>11</v>
      </c>
      <c r="F113" s="44" t="s">
        <v>37</v>
      </c>
      <c r="G113" s="44"/>
      <c r="H113" s="14" t="s">
        <v>14</v>
      </c>
      <c r="I113" s="14" t="s">
        <v>12</v>
      </c>
      <c r="J113" s="14" t="s">
        <v>13</v>
      </c>
      <c r="K113" s="15"/>
      <c r="M113" s="11"/>
      <c r="N113" s="11"/>
      <c r="O113" s="11"/>
      <c r="P113" s="11"/>
      <c r="Q113" s="22"/>
      <c r="R113" s="22"/>
      <c r="S113" s="11">
        <v>106</v>
      </c>
    </row>
    <row r="114" spans="1:19" x14ac:dyDescent="0.55000000000000004">
      <c r="A114" s="35">
        <v>54</v>
      </c>
      <c r="B114" s="14" t="s">
        <v>6</v>
      </c>
      <c r="C114" s="14" t="s">
        <v>0</v>
      </c>
      <c r="D114" s="54"/>
      <c r="E114" s="14" t="s">
        <v>1</v>
      </c>
      <c r="F114" s="44" t="s">
        <v>20</v>
      </c>
      <c r="G114" s="44"/>
      <c r="H114" s="14" t="s">
        <v>2</v>
      </c>
      <c r="I114" s="14" t="s">
        <v>3</v>
      </c>
      <c r="J114" s="14" t="s">
        <v>4</v>
      </c>
      <c r="K114" s="15"/>
      <c r="M114" s="11"/>
      <c r="N114" s="11"/>
      <c r="O114" s="11"/>
      <c r="P114" s="11"/>
      <c r="Q114" s="22">
        <f t="shared" ref="Q114" si="103">M114+N114+O114+P114</f>
        <v>0</v>
      </c>
      <c r="R114" s="22" t="str">
        <f t="shared" ref="R114" si="104">IF(OR(M114&gt;100,N114&gt;100,O114&gt;100,P114&gt;100),"ผิด",IF(OR(M114="",N114="",O114="",P114=""),"ขาด",IF(OR(M114&lt;25,N114&lt;25,O114&lt;25,P114&lt;25),"ตก",IF(Q114&lt;280,"ตก","ได้"))))</f>
        <v>ขาด</v>
      </c>
      <c r="S114" s="11">
        <v>107</v>
      </c>
    </row>
    <row r="115" spans="1:19" x14ac:dyDescent="0.55000000000000004">
      <c r="A115" s="35"/>
      <c r="B115" s="14" t="s">
        <v>9</v>
      </c>
      <c r="C115" s="14" t="s">
        <v>10</v>
      </c>
      <c r="D115" s="54"/>
      <c r="E115" s="14" t="s">
        <v>11</v>
      </c>
      <c r="F115" s="44" t="s">
        <v>37</v>
      </c>
      <c r="G115" s="44"/>
      <c r="H115" s="14" t="s">
        <v>14</v>
      </c>
      <c r="I115" s="14" t="s">
        <v>12</v>
      </c>
      <c r="J115" s="14" t="s">
        <v>13</v>
      </c>
      <c r="K115" s="15"/>
      <c r="M115" s="11"/>
      <c r="N115" s="11"/>
      <c r="O115" s="11"/>
      <c r="P115" s="11"/>
      <c r="Q115" s="22"/>
      <c r="R115" s="22"/>
      <c r="S115" s="11">
        <v>108</v>
      </c>
    </row>
    <row r="116" spans="1:19" x14ac:dyDescent="0.55000000000000004">
      <c r="A116" s="35">
        <v>55</v>
      </c>
      <c r="B116" s="14" t="s">
        <v>6</v>
      </c>
      <c r="C116" s="14" t="s">
        <v>0</v>
      </c>
      <c r="D116" s="54"/>
      <c r="E116" s="14" t="s">
        <v>1</v>
      </c>
      <c r="F116" s="44" t="s">
        <v>20</v>
      </c>
      <c r="G116" s="44"/>
      <c r="H116" s="14" t="s">
        <v>2</v>
      </c>
      <c r="I116" s="14" t="s">
        <v>3</v>
      </c>
      <c r="J116" s="14" t="s">
        <v>4</v>
      </c>
      <c r="K116" s="15"/>
      <c r="M116" s="11"/>
      <c r="N116" s="11"/>
      <c r="O116" s="11"/>
      <c r="P116" s="11"/>
      <c r="Q116" s="22">
        <f t="shared" ref="Q116" si="105">M116+N116+O116+P116</f>
        <v>0</v>
      </c>
      <c r="R116" s="22" t="str">
        <f t="shared" ref="R116" si="106">IF(OR(M116&gt;100,N116&gt;100,O116&gt;100,P116&gt;100),"ผิด",IF(OR(M116="",N116="",O116="",P116=""),"ขาด",IF(OR(M116&lt;25,N116&lt;25,O116&lt;25,P116&lt;25),"ตก",IF(Q116&lt;280,"ตก","ได้"))))</f>
        <v>ขาด</v>
      </c>
      <c r="S116" s="11">
        <v>109</v>
      </c>
    </row>
    <row r="117" spans="1:19" x14ac:dyDescent="0.55000000000000004">
      <c r="A117" s="35"/>
      <c r="B117" s="14" t="s">
        <v>9</v>
      </c>
      <c r="C117" s="14" t="s">
        <v>10</v>
      </c>
      <c r="D117" s="54"/>
      <c r="E117" s="14" t="s">
        <v>11</v>
      </c>
      <c r="F117" s="44" t="s">
        <v>37</v>
      </c>
      <c r="G117" s="44"/>
      <c r="H117" s="14" t="s">
        <v>14</v>
      </c>
      <c r="I117" s="14" t="s">
        <v>12</v>
      </c>
      <c r="J117" s="14" t="s">
        <v>13</v>
      </c>
      <c r="K117" s="15"/>
      <c r="M117" s="11"/>
      <c r="N117" s="11"/>
      <c r="O117" s="11"/>
      <c r="P117" s="11"/>
      <c r="Q117" s="22"/>
      <c r="R117" s="22"/>
      <c r="S117" s="11">
        <v>110</v>
      </c>
    </row>
    <row r="118" spans="1:19" x14ac:dyDescent="0.55000000000000004">
      <c r="A118" s="35">
        <v>56</v>
      </c>
      <c r="B118" s="14" t="s">
        <v>6</v>
      </c>
      <c r="C118" s="14" t="s">
        <v>0</v>
      </c>
      <c r="D118" s="54"/>
      <c r="E118" s="14" t="s">
        <v>1</v>
      </c>
      <c r="F118" s="44" t="s">
        <v>20</v>
      </c>
      <c r="G118" s="44"/>
      <c r="H118" s="14" t="s">
        <v>2</v>
      </c>
      <c r="I118" s="14" t="s">
        <v>3</v>
      </c>
      <c r="J118" s="14" t="s">
        <v>4</v>
      </c>
      <c r="K118" s="15"/>
      <c r="M118" s="11"/>
      <c r="N118" s="11"/>
      <c r="O118" s="11"/>
      <c r="P118" s="11"/>
      <c r="Q118" s="22">
        <f t="shared" ref="Q118" si="107">M118+N118+O118+P118</f>
        <v>0</v>
      </c>
      <c r="R118" s="22" t="str">
        <f t="shared" ref="R118" si="108">IF(OR(M118&gt;100,N118&gt;100,O118&gt;100,P118&gt;100),"ผิด",IF(OR(M118="",N118="",O118="",P118=""),"ขาด",IF(OR(M118&lt;25,N118&lt;25,O118&lt;25,P118&lt;25),"ตก",IF(Q118&lt;280,"ตก","ได้"))))</f>
        <v>ขาด</v>
      </c>
      <c r="S118" s="11">
        <v>111</v>
      </c>
    </row>
    <row r="119" spans="1:19" x14ac:dyDescent="0.55000000000000004">
      <c r="A119" s="35"/>
      <c r="B119" s="14" t="s">
        <v>9</v>
      </c>
      <c r="C119" s="14" t="s">
        <v>10</v>
      </c>
      <c r="D119" s="54"/>
      <c r="E119" s="14" t="s">
        <v>11</v>
      </c>
      <c r="F119" s="44" t="s">
        <v>37</v>
      </c>
      <c r="G119" s="44"/>
      <c r="H119" s="14" t="s">
        <v>14</v>
      </c>
      <c r="I119" s="14" t="s">
        <v>12</v>
      </c>
      <c r="J119" s="14" t="s">
        <v>13</v>
      </c>
      <c r="K119" s="15"/>
      <c r="M119" s="11"/>
      <c r="N119" s="11"/>
      <c r="O119" s="11"/>
      <c r="P119" s="11"/>
      <c r="Q119" s="22"/>
      <c r="R119" s="22"/>
      <c r="S119" s="11">
        <v>112</v>
      </c>
    </row>
    <row r="120" spans="1:19" x14ac:dyDescent="0.55000000000000004">
      <c r="A120" s="35">
        <v>57</v>
      </c>
      <c r="B120" s="14" t="s">
        <v>6</v>
      </c>
      <c r="C120" s="14" t="s">
        <v>0</v>
      </c>
      <c r="D120" s="54"/>
      <c r="E120" s="14" t="s">
        <v>1</v>
      </c>
      <c r="F120" s="44" t="s">
        <v>20</v>
      </c>
      <c r="G120" s="44"/>
      <c r="H120" s="14" t="s">
        <v>2</v>
      </c>
      <c r="I120" s="14" t="s">
        <v>3</v>
      </c>
      <c r="J120" s="14" t="s">
        <v>4</v>
      </c>
      <c r="K120" s="15"/>
      <c r="M120" s="11"/>
      <c r="N120" s="11"/>
      <c r="O120" s="11"/>
      <c r="P120" s="11"/>
      <c r="Q120" s="22">
        <f t="shared" ref="Q120" si="109">M120+N120+O120+P120</f>
        <v>0</v>
      </c>
      <c r="R120" s="22" t="str">
        <f t="shared" ref="R120" si="110">IF(OR(M120&gt;100,N120&gt;100,O120&gt;100,P120&gt;100),"ผิด",IF(OR(M120="",N120="",O120="",P120=""),"ขาด",IF(OR(M120&lt;25,N120&lt;25,O120&lt;25,P120&lt;25),"ตก",IF(Q120&lt;280,"ตก","ได้"))))</f>
        <v>ขาด</v>
      </c>
      <c r="S120" s="11">
        <v>113</v>
      </c>
    </row>
    <row r="121" spans="1:19" x14ac:dyDescent="0.55000000000000004">
      <c r="A121" s="35"/>
      <c r="B121" s="14" t="s">
        <v>9</v>
      </c>
      <c r="C121" s="14" t="s">
        <v>10</v>
      </c>
      <c r="D121" s="54"/>
      <c r="E121" s="14" t="s">
        <v>11</v>
      </c>
      <c r="F121" s="44" t="s">
        <v>37</v>
      </c>
      <c r="G121" s="44"/>
      <c r="H121" s="14" t="s">
        <v>14</v>
      </c>
      <c r="I121" s="14" t="s">
        <v>12</v>
      </c>
      <c r="J121" s="14" t="s">
        <v>13</v>
      </c>
      <c r="K121" s="15"/>
      <c r="M121" s="11"/>
      <c r="N121" s="11"/>
      <c r="O121" s="11"/>
      <c r="P121" s="11"/>
      <c r="Q121" s="22"/>
      <c r="R121" s="22"/>
      <c r="S121" s="11">
        <v>114</v>
      </c>
    </row>
    <row r="122" spans="1:19" x14ac:dyDescent="0.55000000000000004">
      <c r="A122" s="35">
        <v>58</v>
      </c>
      <c r="B122" s="14" t="s">
        <v>6</v>
      </c>
      <c r="C122" s="14" t="s">
        <v>0</v>
      </c>
      <c r="D122" s="54"/>
      <c r="E122" s="14" t="s">
        <v>1</v>
      </c>
      <c r="F122" s="44" t="s">
        <v>20</v>
      </c>
      <c r="G122" s="44"/>
      <c r="H122" s="14" t="s">
        <v>2</v>
      </c>
      <c r="I122" s="14" t="s">
        <v>3</v>
      </c>
      <c r="J122" s="14" t="s">
        <v>4</v>
      </c>
      <c r="K122" s="15"/>
      <c r="M122" s="11"/>
      <c r="N122" s="11"/>
      <c r="O122" s="11"/>
      <c r="P122" s="11"/>
      <c r="Q122" s="22">
        <f t="shared" ref="Q122" si="111">M122+N122+O122+P122</f>
        <v>0</v>
      </c>
      <c r="R122" s="22" t="str">
        <f t="shared" ref="R122" si="112">IF(OR(M122&gt;100,N122&gt;100,O122&gt;100,P122&gt;100),"ผิด",IF(OR(M122="",N122="",O122="",P122=""),"ขาด",IF(OR(M122&lt;25,N122&lt;25,O122&lt;25,P122&lt;25),"ตก",IF(Q122&lt;280,"ตก","ได้"))))</f>
        <v>ขาด</v>
      </c>
      <c r="S122" s="11">
        <v>115</v>
      </c>
    </row>
    <row r="123" spans="1:19" x14ac:dyDescent="0.55000000000000004">
      <c r="A123" s="35"/>
      <c r="B123" s="14" t="s">
        <v>9</v>
      </c>
      <c r="C123" s="14" t="s">
        <v>10</v>
      </c>
      <c r="D123" s="54"/>
      <c r="E123" s="14" t="s">
        <v>11</v>
      </c>
      <c r="F123" s="44" t="s">
        <v>37</v>
      </c>
      <c r="G123" s="44"/>
      <c r="H123" s="14" t="s">
        <v>14</v>
      </c>
      <c r="I123" s="14" t="s">
        <v>12</v>
      </c>
      <c r="J123" s="14" t="s">
        <v>13</v>
      </c>
      <c r="K123" s="15"/>
      <c r="M123" s="11"/>
      <c r="N123" s="11"/>
      <c r="O123" s="11"/>
      <c r="P123" s="11"/>
      <c r="Q123" s="22"/>
      <c r="R123" s="22"/>
      <c r="S123" s="11">
        <v>116</v>
      </c>
    </row>
    <row r="124" spans="1:19" x14ac:dyDescent="0.55000000000000004">
      <c r="A124" s="35">
        <v>59</v>
      </c>
      <c r="B124" s="14" t="s">
        <v>6</v>
      </c>
      <c r="C124" s="14" t="s">
        <v>0</v>
      </c>
      <c r="D124" s="54"/>
      <c r="E124" s="14" t="s">
        <v>1</v>
      </c>
      <c r="F124" s="44" t="s">
        <v>20</v>
      </c>
      <c r="G124" s="44"/>
      <c r="H124" s="14" t="s">
        <v>2</v>
      </c>
      <c r="I124" s="14" t="s">
        <v>3</v>
      </c>
      <c r="J124" s="14" t="s">
        <v>4</v>
      </c>
      <c r="K124" s="15"/>
      <c r="M124" s="11"/>
      <c r="N124" s="11"/>
      <c r="O124" s="11"/>
      <c r="P124" s="11"/>
      <c r="Q124" s="22">
        <f t="shared" ref="Q124" si="113">M124+N124+O124+P124</f>
        <v>0</v>
      </c>
      <c r="R124" s="22" t="str">
        <f t="shared" ref="R124" si="114">IF(OR(M124&gt;100,N124&gt;100,O124&gt;100,P124&gt;100),"ผิด",IF(OR(M124="",N124="",O124="",P124=""),"ขาด",IF(OR(M124&lt;25,N124&lt;25,O124&lt;25,P124&lt;25),"ตก",IF(Q124&lt;280,"ตก","ได้"))))</f>
        <v>ขาด</v>
      </c>
      <c r="S124" s="11">
        <v>117</v>
      </c>
    </row>
    <row r="125" spans="1:19" x14ac:dyDescent="0.55000000000000004">
      <c r="A125" s="35"/>
      <c r="B125" s="14" t="s">
        <v>9</v>
      </c>
      <c r="C125" s="14" t="s">
        <v>10</v>
      </c>
      <c r="D125" s="54"/>
      <c r="E125" s="14" t="s">
        <v>11</v>
      </c>
      <c r="F125" s="44" t="s">
        <v>37</v>
      </c>
      <c r="G125" s="44"/>
      <c r="H125" s="14" t="s">
        <v>14</v>
      </c>
      <c r="I125" s="14" t="s">
        <v>12</v>
      </c>
      <c r="J125" s="14" t="s">
        <v>13</v>
      </c>
      <c r="K125" s="15"/>
      <c r="M125" s="11"/>
      <c r="N125" s="11"/>
      <c r="O125" s="11"/>
      <c r="P125" s="11"/>
      <c r="Q125" s="22"/>
      <c r="R125" s="22"/>
      <c r="S125" s="11">
        <v>118</v>
      </c>
    </row>
    <row r="126" spans="1:19" x14ac:dyDescent="0.55000000000000004">
      <c r="A126" s="35">
        <v>60</v>
      </c>
      <c r="B126" s="14" t="s">
        <v>6</v>
      </c>
      <c r="C126" s="14" t="s">
        <v>0</v>
      </c>
      <c r="D126" s="54"/>
      <c r="E126" s="14" t="s">
        <v>1</v>
      </c>
      <c r="F126" s="44" t="s">
        <v>20</v>
      </c>
      <c r="G126" s="44"/>
      <c r="H126" s="14" t="s">
        <v>2</v>
      </c>
      <c r="I126" s="14" t="s">
        <v>3</v>
      </c>
      <c r="J126" s="14" t="s">
        <v>4</v>
      </c>
      <c r="K126" s="15"/>
      <c r="M126" s="11"/>
      <c r="N126" s="11"/>
      <c r="O126" s="11"/>
      <c r="P126" s="11"/>
      <c r="Q126" s="22">
        <f t="shared" ref="Q126" si="115">M126+N126+O126+P126</f>
        <v>0</v>
      </c>
      <c r="R126" s="22" t="str">
        <f t="shared" ref="R126" si="116">IF(OR(M126&gt;100,N126&gt;100,O126&gt;100,P126&gt;100),"ผิด",IF(OR(M126="",N126="",O126="",P126=""),"ขาด",IF(OR(M126&lt;25,N126&lt;25,O126&lt;25,P126&lt;25),"ตก",IF(Q126&lt;280,"ตก","ได้"))))</f>
        <v>ขาด</v>
      </c>
      <c r="S126" s="11">
        <v>119</v>
      </c>
    </row>
    <row r="127" spans="1:19" x14ac:dyDescent="0.55000000000000004">
      <c r="A127" s="35"/>
      <c r="B127" s="14" t="s">
        <v>9</v>
      </c>
      <c r="C127" s="14" t="s">
        <v>10</v>
      </c>
      <c r="D127" s="54"/>
      <c r="E127" s="14" t="s">
        <v>11</v>
      </c>
      <c r="F127" s="44" t="s">
        <v>37</v>
      </c>
      <c r="G127" s="44"/>
      <c r="H127" s="14" t="s">
        <v>14</v>
      </c>
      <c r="I127" s="14" t="s">
        <v>12</v>
      </c>
      <c r="J127" s="14" t="s">
        <v>13</v>
      </c>
      <c r="K127" s="15"/>
      <c r="M127" s="11"/>
      <c r="N127" s="11"/>
      <c r="O127" s="11"/>
      <c r="P127" s="11"/>
      <c r="Q127" s="22"/>
      <c r="R127" s="22"/>
      <c r="S127" s="11">
        <v>120</v>
      </c>
    </row>
    <row r="128" spans="1:19" x14ac:dyDescent="0.55000000000000004">
      <c r="A128" s="35">
        <v>61</v>
      </c>
      <c r="B128" s="14" t="s">
        <v>6</v>
      </c>
      <c r="C128" s="14" t="s">
        <v>0</v>
      </c>
      <c r="D128" s="54"/>
      <c r="E128" s="14" t="s">
        <v>1</v>
      </c>
      <c r="F128" s="44" t="s">
        <v>20</v>
      </c>
      <c r="G128" s="44"/>
      <c r="H128" s="14" t="s">
        <v>2</v>
      </c>
      <c r="I128" s="14" t="s">
        <v>3</v>
      </c>
      <c r="J128" s="14" t="s">
        <v>4</v>
      </c>
      <c r="K128" s="15"/>
      <c r="M128" s="11"/>
      <c r="N128" s="11"/>
      <c r="O128" s="11"/>
      <c r="P128" s="11"/>
      <c r="Q128" s="22">
        <f t="shared" ref="Q128" si="117">M128+N128+O128+P128</f>
        <v>0</v>
      </c>
      <c r="R128" s="22" t="str">
        <f t="shared" ref="R128" si="118">IF(OR(M128&gt;100,N128&gt;100,O128&gt;100,P128&gt;100),"ผิด",IF(OR(M128="",N128="",O128="",P128=""),"ขาด",IF(OR(M128&lt;25,N128&lt;25,O128&lt;25,P128&lt;25),"ตก",IF(Q128&lt;280,"ตก","ได้"))))</f>
        <v>ขาด</v>
      </c>
      <c r="S128" s="11">
        <v>121</v>
      </c>
    </row>
    <row r="129" spans="1:19" x14ac:dyDescent="0.55000000000000004">
      <c r="A129" s="35"/>
      <c r="B129" s="14" t="s">
        <v>9</v>
      </c>
      <c r="C129" s="14" t="s">
        <v>10</v>
      </c>
      <c r="D129" s="54"/>
      <c r="E129" s="14" t="s">
        <v>11</v>
      </c>
      <c r="F129" s="44" t="s">
        <v>37</v>
      </c>
      <c r="G129" s="44"/>
      <c r="H129" s="14" t="s">
        <v>14</v>
      </c>
      <c r="I129" s="14" t="s">
        <v>12</v>
      </c>
      <c r="J129" s="14" t="s">
        <v>13</v>
      </c>
      <c r="K129" s="15"/>
      <c r="M129" s="11"/>
      <c r="N129" s="11"/>
      <c r="O129" s="11"/>
      <c r="P129" s="11"/>
      <c r="Q129" s="22"/>
      <c r="R129" s="22"/>
      <c r="S129" s="11">
        <v>122</v>
      </c>
    </row>
    <row r="130" spans="1:19" x14ac:dyDescent="0.55000000000000004">
      <c r="A130" s="35">
        <v>62</v>
      </c>
      <c r="B130" s="14" t="s">
        <v>6</v>
      </c>
      <c r="C130" s="14" t="s">
        <v>0</v>
      </c>
      <c r="D130" s="54"/>
      <c r="E130" s="14" t="s">
        <v>1</v>
      </c>
      <c r="F130" s="44" t="s">
        <v>20</v>
      </c>
      <c r="G130" s="44"/>
      <c r="H130" s="14" t="s">
        <v>2</v>
      </c>
      <c r="I130" s="14" t="s">
        <v>3</v>
      </c>
      <c r="J130" s="14" t="s">
        <v>4</v>
      </c>
      <c r="K130" s="15"/>
      <c r="M130" s="11"/>
      <c r="N130" s="11"/>
      <c r="O130" s="11"/>
      <c r="P130" s="11"/>
      <c r="Q130" s="22">
        <f t="shared" ref="Q130" si="119">M130+N130+O130+P130</f>
        <v>0</v>
      </c>
      <c r="R130" s="22" t="str">
        <f t="shared" ref="R130" si="120">IF(OR(M130&gt;100,N130&gt;100,O130&gt;100,P130&gt;100),"ผิด",IF(OR(M130="",N130="",O130="",P130=""),"ขาด",IF(OR(M130&lt;25,N130&lt;25,O130&lt;25,P130&lt;25),"ตก",IF(Q130&lt;280,"ตก","ได้"))))</f>
        <v>ขาด</v>
      </c>
      <c r="S130" s="11">
        <v>123</v>
      </c>
    </row>
    <row r="131" spans="1:19" x14ac:dyDescent="0.55000000000000004">
      <c r="A131" s="35"/>
      <c r="B131" s="14" t="s">
        <v>9</v>
      </c>
      <c r="C131" s="14" t="s">
        <v>10</v>
      </c>
      <c r="D131" s="54"/>
      <c r="E131" s="14" t="s">
        <v>11</v>
      </c>
      <c r="F131" s="44" t="s">
        <v>37</v>
      </c>
      <c r="G131" s="44"/>
      <c r="H131" s="14" t="s">
        <v>14</v>
      </c>
      <c r="I131" s="14" t="s">
        <v>12</v>
      </c>
      <c r="J131" s="14" t="s">
        <v>13</v>
      </c>
      <c r="K131" s="15"/>
      <c r="M131" s="11"/>
      <c r="N131" s="11"/>
      <c r="O131" s="11"/>
      <c r="P131" s="11"/>
      <c r="Q131" s="22"/>
      <c r="R131" s="22"/>
      <c r="S131" s="11">
        <v>124</v>
      </c>
    </row>
    <row r="132" spans="1:19" x14ac:dyDescent="0.55000000000000004">
      <c r="A132" s="35">
        <v>63</v>
      </c>
      <c r="B132" s="14" t="s">
        <v>6</v>
      </c>
      <c r="C132" s="14" t="s">
        <v>0</v>
      </c>
      <c r="D132" s="54"/>
      <c r="E132" s="14" t="s">
        <v>1</v>
      </c>
      <c r="F132" s="44" t="s">
        <v>20</v>
      </c>
      <c r="G132" s="44"/>
      <c r="H132" s="14" t="s">
        <v>2</v>
      </c>
      <c r="I132" s="14" t="s">
        <v>3</v>
      </c>
      <c r="J132" s="14" t="s">
        <v>4</v>
      </c>
      <c r="K132" s="15"/>
      <c r="M132" s="11"/>
      <c r="N132" s="11"/>
      <c r="O132" s="11"/>
      <c r="P132" s="11"/>
      <c r="Q132" s="22">
        <f t="shared" ref="Q132" si="121">M132+N132+O132+P132</f>
        <v>0</v>
      </c>
      <c r="R132" s="22" t="str">
        <f t="shared" ref="R132" si="122">IF(OR(M132&gt;100,N132&gt;100,O132&gt;100,P132&gt;100),"ผิด",IF(OR(M132="",N132="",O132="",P132=""),"ขาด",IF(OR(M132&lt;25,N132&lt;25,O132&lt;25,P132&lt;25),"ตก",IF(Q132&lt;280,"ตก","ได้"))))</f>
        <v>ขาด</v>
      </c>
      <c r="S132" s="11">
        <v>125</v>
      </c>
    </row>
    <row r="133" spans="1:19" x14ac:dyDescent="0.55000000000000004">
      <c r="A133" s="35"/>
      <c r="B133" s="14" t="s">
        <v>9</v>
      </c>
      <c r="C133" s="14" t="s">
        <v>10</v>
      </c>
      <c r="D133" s="54"/>
      <c r="E133" s="14" t="s">
        <v>11</v>
      </c>
      <c r="F133" s="44" t="s">
        <v>37</v>
      </c>
      <c r="G133" s="44"/>
      <c r="H133" s="14" t="s">
        <v>14</v>
      </c>
      <c r="I133" s="14" t="s">
        <v>12</v>
      </c>
      <c r="J133" s="14" t="s">
        <v>13</v>
      </c>
      <c r="K133" s="15"/>
      <c r="M133" s="11"/>
      <c r="N133" s="11"/>
      <c r="O133" s="11"/>
      <c r="P133" s="11"/>
      <c r="Q133" s="22"/>
      <c r="R133" s="22"/>
      <c r="S133" s="11">
        <v>126</v>
      </c>
    </row>
    <row r="134" spans="1:19" x14ac:dyDescent="0.55000000000000004">
      <c r="A134" s="35">
        <v>64</v>
      </c>
      <c r="B134" s="14" t="s">
        <v>6</v>
      </c>
      <c r="C134" s="14" t="s">
        <v>0</v>
      </c>
      <c r="D134" s="54"/>
      <c r="E134" s="14" t="s">
        <v>1</v>
      </c>
      <c r="F134" s="44" t="s">
        <v>20</v>
      </c>
      <c r="G134" s="44"/>
      <c r="H134" s="14" t="s">
        <v>2</v>
      </c>
      <c r="I134" s="14" t="s">
        <v>3</v>
      </c>
      <c r="J134" s="14" t="s">
        <v>4</v>
      </c>
      <c r="K134" s="15"/>
      <c r="M134" s="11"/>
      <c r="N134" s="11"/>
      <c r="O134" s="11"/>
      <c r="P134" s="11"/>
      <c r="Q134" s="22">
        <f t="shared" ref="Q134" si="123">M134+N134+O134+P134</f>
        <v>0</v>
      </c>
      <c r="R134" s="22" t="str">
        <f t="shared" ref="R134" si="124">IF(OR(M134&gt;100,N134&gt;100,O134&gt;100,P134&gt;100),"ผิด",IF(OR(M134="",N134="",O134="",P134=""),"ขาด",IF(OR(M134&lt;25,N134&lt;25,O134&lt;25,P134&lt;25),"ตก",IF(Q134&lt;280,"ตก","ได้"))))</f>
        <v>ขาด</v>
      </c>
      <c r="S134" s="11">
        <v>127</v>
      </c>
    </row>
    <row r="135" spans="1:19" x14ac:dyDescent="0.55000000000000004">
      <c r="A135" s="35"/>
      <c r="B135" s="14" t="s">
        <v>9</v>
      </c>
      <c r="C135" s="14" t="s">
        <v>10</v>
      </c>
      <c r="D135" s="54"/>
      <c r="E135" s="14" t="s">
        <v>11</v>
      </c>
      <c r="F135" s="44" t="s">
        <v>37</v>
      </c>
      <c r="G135" s="44"/>
      <c r="H135" s="14" t="s">
        <v>14</v>
      </c>
      <c r="I135" s="14" t="s">
        <v>12</v>
      </c>
      <c r="J135" s="14" t="s">
        <v>13</v>
      </c>
      <c r="K135" s="15"/>
      <c r="M135" s="11"/>
      <c r="N135" s="11"/>
      <c r="O135" s="11"/>
      <c r="P135" s="11"/>
      <c r="Q135" s="22"/>
      <c r="R135" s="22"/>
      <c r="S135" s="11">
        <v>128</v>
      </c>
    </row>
    <row r="136" spans="1:19" x14ac:dyDescent="0.55000000000000004">
      <c r="A136" s="35">
        <v>65</v>
      </c>
      <c r="B136" s="14" t="s">
        <v>6</v>
      </c>
      <c r="C136" s="14" t="s">
        <v>0</v>
      </c>
      <c r="D136" s="54"/>
      <c r="E136" s="14" t="s">
        <v>1</v>
      </c>
      <c r="F136" s="44" t="s">
        <v>20</v>
      </c>
      <c r="G136" s="44"/>
      <c r="H136" s="14" t="s">
        <v>2</v>
      </c>
      <c r="I136" s="14" t="s">
        <v>3</v>
      </c>
      <c r="J136" s="14" t="s">
        <v>4</v>
      </c>
      <c r="K136" s="15"/>
      <c r="M136" s="11"/>
      <c r="N136" s="11"/>
      <c r="O136" s="11"/>
      <c r="P136" s="11"/>
      <c r="Q136" s="22">
        <f t="shared" ref="Q136" si="125">M136+N136+O136+P136</f>
        <v>0</v>
      </c>
      <c r="R136" s="22" t="str">
        <f t="shared" ref="R136" si="126">IF(OR(M136&gt;100,N136&gt;100,O136&gt;100,P136&gt;100),"ผิด",IF(OR(M136="",N136="",O136="",P136=""),"ขาด",IF(OR(M136&lt;25,N136&lt;25,O136&lt;25,P136&lt;25),"ตก",IF(Q136&lt;280,"ตก","ได้"))))</f>
        <v>ขาด</v>
      </c>
      <c r="S136" s="11">
        <v>129</v>
      </c>
    </row>
    <row r="137" spans="1:19" x14ac:dyDescent="0.55000000000000004">
      <c r="A137" s="35"/>
      <c r="B137" s="14" t="s">
        <v>9</v>
      </c>
      <c r="C137" s="14" t="s">
        <v>10</v>
      </c>
      <c r="D137" s="54"/>
      <c r="E137" s="14" t="s">
        <v>11</v>
      </c>
      <c r="F137" s="44" t="s">
        <v>37</v>
      </c>
      <c r="G137" s="44"/>
      <c r="H137" s="14" t="s">
        <v>14</v>
      </c>
      <c r="I137" s="14" t="s">
        <v>12</v>
      </c>
      <c r="J137" s="14" t="s">
        <v>13</v>
      </c>
      <c r="K137" s="15"/>
      <c r="M137" s="11"/>
      <c r="N137" s="11"/>
      <c r="O137" s="11"/>
      <c r="P137" s="11"/>
      <c r="Q137" s="22"/>
      <c r="R137" s="22"/>
      <c r="S137" s="11">
        <v>130</v>
      </c>
    </row>
    <row r="138" spans="1:19" x14ac:dyDescent="0.55000000000000004">
      <c r="A138" s="35">
        <v>66</v>
      </c>
      <c r="B138" s="14" t="s">
        <v>6</v>
      </c>
      <c r="C138" s="14" t="s">
        <v>0</v>
      </c>
      <c r="D138" s="54"/>
      <c r="E138" s="14" t="s">
        <v>1</v>
      </c>
      <c r="F138" s="44" t="s">
        <v>20</v>
      </c>
      <c r="G138" s="44"/>
      <c r="H138" s="14" t="s">
        <v>2</v>
      </c>
      <c r="I138" s="14" t="s">
        <v>3</v>
      </c>
      <c r="J138" s="14" t="s">
        <v>4</v>
      </c>
      <c r="K138" s="15"/>
      <c r="M138" s="11"/>
      <c r="N138" s="11"/>
      <c r="O138" s="11"/>
      <c r="P138" s="11"/>
      <c r="Q138" s="22">
        <f t="shared" ref="Q138" si="127">M138+N138+O138+P138</f>
        <v>0</v>
      </c>
      <c r="R138" s="22" t="str">
        <f t="shared" ref="R138" si="128">IF(OR(M138&gt;100,N138&gt;100,O138&gt;100,P138&gt;100),"ผิด",IF(OR(M138="",N138="",O138="",P138=""),"ขาด",IF(OR(M138&lt;25,N138&lt;25,O138&lt;25,P138&lt;25),"ตก",IF(Q138&lt;280,"ตก","ได้"))))</f>
        <v>ขาด</v>
      </c>
      <c r="S138" s="11">
        <v>131</v>
      </c>
    </row>
    <row r="139" spans="1:19" x14ac:dyDescent="0.55000000000000004">
      <c r="A139" s="35"/>
      <c r="B139" s="14" t="s">
        <v>9</v>
      </c>
      <c r="C139" s="14" t="s">
        <v>10</v>
      </c>
      <c r="D139" s="54"/>
      <c r="E139" s="14" t="s">
        <v>11</v>
      </c>
      <c r="F139" s="44" t="s">
        <v>37</v>
      </c>
      <c r="G139" s="44"/>
      <c r="H139" s="14" t="s">
        <v>14</v>
      </c>
      <c r="I139" s="14" t="s">
        <v>12</v>
      </c>
      <c r="J139" s="14" t="s">
        <v>13</v>
      </c>
      <c r="K139" s="15"/>
      <c r="M139" s="11"/>
      <c r="N139" s="11"/>
      <c r="O139" s="11"/>
      <c r="P139" s="11"/>
      <c r="Q139" s="22"/>
      <c r="R139" s="22"/>
      <c r="S139" s="11">
        <v>132</v>
      </c>
    </row>
    <row r="140" spans="1:19" x14ac:dyDescent="0.55000000000000004">
      <c r="A140" s="35">
        <v>67</v>
      </c>
      <c r="B140" s="14" t="s">
        <v>6</v>
      </c>
      <c r="C140" s="14" t="s">
        <v>0</v>
      </c>
      <c r="D140" s="54"/>
      <c r="E140" s="14" t="s">
        <v>1</v>
      </c>
      <c r="F140" s="44" t="s">
        <v>20</v>
      </c>
      <c r="G140" s="44"/>
      <c r="H140" s="14" t="s">
        <v>2</v>
      </c>
      <c r="I140" s="14" t="s">
        <v>3</v>
      </c>
      <c r="J140" s="14" t="s">
        <v>4</v>
      </c>
      <c r="K140" s="15"/>
      <c r="M140" s="11"/>
      <c r="N140" s="11"/>
      <c r="O140" s="11"/>
      <c r="P140" s="11"/>
      <c r="Q140" s="22">
        <f t="shared" ref="Q140" si="129">M140+N140+O140+P140</f>
        <v>0</v>
      </c>
      <c r="R140" s="22" t="str">
        <f t="shared" ref="R140" si="130">IF(OR(M140&gt;100,N140&gt;100,O140&gt;100,P140&gt;100),"ผิด",IF(OR(M140="",N140="",O140="",P140=""),"ขาด",IF(OR(M140&lt;25,N140&lt;25,O140&lt;25,P140&lt;25),"ตก",IF(Q140&lt;280,"ตก","ได้"))))</f>
        <v>ขาด</v>
      </c>
      <c r="S140" s="11">
        <v>133</v>
      </c>
    </row>
    <row r="141" spans="1:19" x14ac:dyDescent="0.55000000000000004">
      <c r="A141" s="35"/>
      <c r="B141" s="14" t="s">
        <v>9</v>
      </c>
      <c r="C141" s="14" t="s">
        <v>10</v>
      </c>
      <c r="D141" s="54"/>
      <c r="E141" s="14" t="s">
        <v>11</v>
      </c>
      <c r="F141" s="44" t="s">
        <v>37</v>
      </c>
      <c r="G141" s="44"/>
      <c r="H141" s="14" t="s">
        <v>14</v>
      </c>
      <c r="I141" s="14" t="s">
        <v>12</v>
      </c>
      <c r="J141" s="14" t="s">
        <v>13</v>
      </c>
      <c r="K141" s="15"/>
      <c r="M141" s="11"/>
      <c r="N141" s="11"/>
      <c r="O141" s="11"/>
      <c r="P141" s="11"/>
      <c r="Q141" s="22"/>
      <c r="R141" s="22"/>
      <c r="S141" s="11">
        <v>134</v>
      </c>
    </row>
    <row r="142" spans="1:19" x14ac:dyDescent="0.55000000000000004">
      <c r="A142" s="35">
        <v>68</v>
      </c>
      <c r="B142" s="14" t="s">
        <v>6</v>
      </c>
      <c r="C142" s="14" t="s">
        <v>0</v>
      </c>
      <c r="D142" s="54"/>
      <c r="E142" s="14" t="s">
        <v>1</v>
      </c>
      <c r="F142" s="44" t="s">
        <v>20</v>
      </c>
      <c r="G142" s="44"/>
      <c r="H142" s="14" t="s">
        <v>2</v>
      </c>
      <c r="I142" s="14" t="s">
        <v>3</v>
      </c>
      <c r="J142" s="14" t="s">
        <v>4</v>
      </c>
      <c r="K142" s="15"/>
      <c r="M142" s="11"/>
      <c r="N142" s="11"/>
      <c r="O142" s="11"/>
      <c r="P142" s="11"/>
      <c r="Q142" s="22">
        <f t="shared" ref="Q142" si="131">M142+N142+O142+P142</f>
        <v>0</v>
      </c>
      <c r="R142" s="22" t="str">
        <f t="shared" ref="R142" si="132">IF(OR(M142&gt;100,N142&gt;100,O142&gt;100,P142&gt;100),"ผิด",IF(OR(M142="",N142="",O142="",P142=""),"ขาด",IF(OR(M142&lt;25,N142&lt;25,O142&lt;25,P142&lt;25),"ตก",IF(Q142&lt;280,"ตก","ได้"))))</f>
        <v>ขาด</v>
      </c>
      <c r="S142" s="11">
        <v>135</v>
      </c>
    </row>
    <row r="143" spans="1:19" x14ac:dyDescent="0.55000000000000004">
      <c r="A143" s="35"/>
      <c r="B143" s="14" t="s">
        <v>9</v>
      </c>
      <c r="C143" s="14" t="s">
        <v>10</v>
      </c>
      <c r="D143" s="54"/>
      <c r="E143" s="14" t="s">
        <v>11</v>
      </c>
      <c r="F143" s="44" t="s">
        <v>37</v>
      </c>
      <c r="G143" s="44"/>
      <c r="H143" s="14" t="s">
        <v>14</v>
      </c>
      <c r="I143" s="14" t="s">
        <v>12</v>
      </c>
      <c r="J143" s="14" t="s">
        <v>13</v>
      </c>
      <c r="K143" s="15"/>
      <c r="M143" s="11"/>
      <c r="N143" s="11"/>
      <c r="O143" s="11"/>
      <c r="P143" s="11"/>
      <c r="Q143" s="22"/>
      <c r="R143" s="22"/>
      <c r="S143" s="11">
        <v>136</v>
      </c>
    </row>
    <row r="144" spans="1:19" x14ac:dyDescent="0.55000000000000004">
      <c r="A144" s="35">
        <v>69</v>
      </c>
      <c r="B144" s="14" t="s">
        <v>6</v>
      </c>
      <c r="C144" s="14" t="s">
        <v>0</v>
      </c>
      <c r="D144" s="54"/>
      <c r="E144" s="14" t="s">
        <v>1</v>
      </c>
      <c r="F144" s="44" t="s">
        <v>20</v>
      </c>
      <c r="G144" s="44"/>
      <c r="H144" s="14" t="s">
        <v>2</v>
      </c>
      <c r="I144" s="14" t="s">
        <v>3</v>
      </c>
      <c r="J144" s="14" t="s">
        <v>4</v>
      </c>
      <c r="K144" s="15"/>
      <c r="M144" s="11"/>
      <c r="N144" s="11"/>
      <c r="O144" s="11"/>
      <c r="P144" s="11"/>
      <c r="Q144" s="22">
        <f t="shared" ref="Q144" si="133">M144+N144+O144+P144</f>
        <v>0</v>
      </c>
      <c r="R144" s="22" t="str">
        <f t="shared" ref="R144" si="134">IF(OR(M144&gt;100,N144&gt;100,O144&gt;100,P144&gt;100),"ผิด",IF(OR(M144="",N144="",O144="",P144=""),"ขาด",IF(OR(M144&lt;25,N144&lt;25,O144&lt;25,P144&lt;25),"ตก",IF(Q144&lt;280,"ตก","ได้"))))</f>
        <v>ขาด</v>
      </c>
      <c r="S144" s="11">
        <v>137</v>
      </c>
    </row>
    <row r="145" spans="1:19" x14ac:dyDescent="0.55000000000000004">
      <c r="A145" s="35"/>
      <c r="B145" s="14" t="s">
        <v>9</v>
      </c>
      <c r="C145" s="14" t="s">
        <v>10</v>
      </c>
      <c r="D145" s="54"/>
      <c r="E145" s="14" t="s">
        <v>11</v>
      </c>
      <c r="F145" s="44" t="s">
        <v>37</v>
      </c>
      <c r="G145" s="44"/>
      <c r="H145" s="14" t="s">
        <v>14</v>
      </c>
      <c r="I145" s="14" t="s">
        <v>12</v>
      </c>
      <c r="J145" s="14" t="s">
        <v>13</v>
      </c>
      <c r="K145" s="15"/>
      <c r="M145" s="11"/>
      <c r="N145" s="11"/>
      <c r="O145" s="11"/>
      <c r="P145" s="11"/>
      <c r="Q145" s="22"/>
      <c r="R145" s="22"/>
      <c r="S145" s="11">
        <v>138</v>
      </c>
    </row>
    <row r="146" spans="1:19" x14ac:dyDescent="0.55000000000000004">
      <c r="A146" s="35">
        <v>70</v>
      </c>
      <c r="B146" s="14" t="s">
        <v>6</v>
      </c>
      <c r="C146" s="14" t="s">
        <v>0</v>
      </c>
      <c r="D146" s="54"/>
      <c r="E146" s="14" t="s">
        <v>1</v>
      </c>
      <c r="F146" s="44" t="s">
        <v>20</v>
      </c>
      <c r="G146" s="44"/>
      <c r="H146" s="14" t="s">
        <v>2</v>
      </c>
      <c r="I146" s="14" t="s">
        <v>3</v>
      </c>
      <c r="J146" s="14" t="s">
        <v>4</v>
      </c>
      <c r="K146" s="15"/>
      <c r="M146" s="11"/>
      <c r="N146" s="11"/>
      <c r="O146" s="11"/>
      <c r="P146" s="11"/>
      <c r="Q146" s="22">
        <f t="shared" ref="Q146" si="135">M146+N146+O146+P146</f>
        <v>0</v>
      </c>
      <c r="R146" s="22" t="str">
        <f t="shared" ref="R146" si="136">IF(OR(M146&gt;100,N146&gt;100,O146&gt;100,P146&gt;100),"ผิด",IF(OR(M146="",N146="",O146="",P146=""),"ขาด",IF(OR(M146&lt;25,N146&lt;25,O146&lt;25,P146&lt;25),"ตก",IF(Q146&lt;280,"ตก","ได้"))))</f>
        <v>ขาด</v>
      </c>
      <c r="S146" s="11">
        <v>139</v>
      </c>
    </row>
    <row r="147" spans="1:19" x14ac:dyDescent="0.55000000000000004">
      <c r="A147" s="35"/>
      <c r="B147" s="14" t="s">
        <v>9</v>
      </c>
      <c r="C147" s="14" t="s">
        <v>10</v>
      </c>
      <c r="D147" s="54"/>
      <c r="E147" s="14" t="s">
        <v>11</v>
      </c>
      <c r="F147" s="44" t="s">
        <v>37</v>
      </c>
      <c r="G147" s="44"/>
      <c r="H147" s="14" t="s">
        <v>14</v>
      </c>
      <c r="I147" s="14" t="s">
        <v>12</v>
      </c>
      <c r="J147" s="14" t="s">
        <v>13</v>
      </c>
      <c r="K147" s="15"/>
      <c r="M147" s="11"/>
      <c r="N147" s="11"/>
      <c r="O147" s="11"/>
      <c r="P147" s="11"/>
      <c r="Q147" s="22"/>
      <c r="R147" s="22"/>
      <c r="S147" s="11">
        <v>140</v>
      </c>
    </row>
    <row r="148" spans="1:19" x14ac:dyDescent="0.55000000000000004">
      <c r="A148" s="35">
        <v>71</v>
      </c>
      <c r="B148" s="14" t="s">
        <v>6</v>
      </c>
      <c r="C148" s="14" t="s">
        <v>0</v>
      </c>
      <c r="D148" s="54"/>
      <c r="E148" s="14" t="s">
        <v>1</v>
      </c>
      <c r="F148" s="44" t="s">
        <v>20</v>
      </c>
      <c r="G148" s="44"/>
      <c r="H148" s="14" t="s">
        <v>2</v>
      </c>
      <c r="I148" s="14" t="s">
        <v>3</v>
      </c>
      <c r="J148" s="14" t="s">
        <v>4</v>
      </c>
      <c r="K148" s="15"/>
      <c r="M148" s="11"/>
      <c r="N148" s="11"/>
      <c r="O148" s="11"/>
      <c r="P148" s="11"/>
      <c r="Q148" s="22">
        <f t="shared" ref="Q148" si="137">M148+N148+O148+P148</f>
        <v>0</v>
      </c>
      <c r="R148" s="22" t="str">
        <f t="shared" ref="R148" si="138">IF(OR(M148&gt;100,N148&gt;100,O148&gt;100,P148&gt;100),"ผิด",IF(OR(M148="",N148="",O148="",P148=""),"ขาด",IF(OR(M148&lt;25,N148&lt;25,O148&lt;25,P148&lt;25),"ตก",IF(Q148&lt;280,"ตก","ได้"))))</f>
        <v>ขาด</v>
      </c>
      <c r="S148" s="11">
        <v>141</v>
      </c>
    </row>
    <row r="149" spans="1:19" x14ac:dyDescent="0.55000000000000004">
      <c r="A149" s="35"/>
      <c r="B149" s="14" t="s">
        <v>9</v>
      </c>
      <c r="C149" s="14" t="s">
        <v>10</v>
      </c>
      <c r="D149" s="54"/>
      <c r="E149" s="14" t="s">
        <v>11</v>
      </c>
      <c r="F149" s="44" t="s">
        <v>37</v>
      </c>
      <c r="G149" s="44"/>
      <c r="H149" s="14" t="s">
        <v>14</v>
      </c>
      <c r="I149" s="14" t="s">
        <v>12</v>
      </c>
      <c r="J149" s="14" t="s">
        <v>13</v>
      </c>
      <c r="K149" s="15"/>
      <c r="M149" s="11"/>
      <c r="N149" s="11"/>
      <c r="O149" s="11"/>
      <c r="P149" s="11"/>
      <c r="Q149" s="22"/>
      <c r="R149" s="22"/>
      <c r="S149" s="11">
        <v>142</v>
      </c>
    </row>
    <row r="150" spans="1:19" x14ac:dyDescent="0.55000000000000004">
      <c r="A150" s="35">
        <v>72</v>
      </c>
      <c r="B150" s="14" t="s">
        <v>6</v>
      </c>
      <c r="C150" s="14" t="s">
        <v>0</v>
      </c>
      <c r="D150" s="54"/>
      <c r="E150" s="14" t="s">
        <v>1</v>
      </c>
      <c r="F150" s="44" t="s">
        <v>20</v>
      </c>
      <c r="G150" s="44"/>
      <c r="H150" s="14" t="s">
        <v>2</v>
      </c>
      <c r="I150" s="14" t="s">
        <v>3</v>
      </c>
      <c r="J150" s="14" t="s">
        <v>4</v>
      </c>
      <c r="K150" s="15"/>
      <c r="M150" s="11"/>
      <c r="N150" s="11"/>
      <c r="O150" s="11"/>
      <c r="P150" s="11"/>
      <c r="Q150" s="22">
        <f t="shared" ref="Q150" si="139">M150+N150+O150+P150</f>
        <v>0</v>
      </c>
      <c r="R150" s="22" t="str">
        <f t="shared" ref="R150" si="140">IF(OR(M150&gt;100,N150&gt;100,O150&gt;100,P150&gt;100),"ผิด",IF(OR(M150="",N150="",O150="",P150=""),"ขาด",IF(OR(M150&lt;25,N150&lt;25,O150&lt;25,P150&lt;25),"ตก",IF(Q150&lt;280,"ตก","ได้"))))</f>
        <v>ขาด</v>
      </c>
      <c r="S150" s="11">
        <v>143</v>
      </c>
    </row>
    <row r="151" spans="1:19" x14ac:dyDescent="0.55000000000000004">
      <c r="A151" s="35"/>
      <c r="B151" s="14" t="s">
        <v>9</v>
      </c>
      <c r="C151" s="14" t="s">
        <v>10</v>
      </c>
      <c r="D151" s="54"/>
      <c r="E151" s="14" t="s">
        <v>11</v>
      </c>
      <c r="F151" s="44" t="s">
        <v>37</v>
      </c>
      <c r="G151" s="44"/>
      <c r="H151" s="14" t="s">
        <v>14</v>
      </c>
      <c r="I151" s="14" t="s">
        <v>12</v>
      </c>
      <c r="J151" s="14" t="s">
        <v>13</v>
      </c>
      <c r="K151" s="15"/>
      <c r="M151" s="11"/>
      <c r="N151" s="11"/>
      <c r="O151" s="11"/>
      <c r="P151" s="11"/>
      <c r="Q151" s="22"/>
      <c r="R151" s="22"/>
      <c r="S151" s="11">
        <v>144</v>
      </c>
    </row>
    <row r="152" spans="1:19" x14ac:dyDescent="0.55000000000000004">
      <c r="A152" s="35">
        <v>73</v>
      </c>
      <c r="B152" s="14" t="s">
        <v>6</v>
      </c>
      <c r="C152" s="14" t="s">
        <v>0</v>
      </c>
      <c r="D152" s="54"/>
      <c r="E152" s="14" t="s">
        <v>1</v>
      </c>
      <c r="F152" s="44" t="s">
        <v>20</v>
      </c>
      <c r="G152" s="44"/>
      <c r="H152" s="14" t="s">
        <v>2</v>
      </c>
      <c r="I152" s="14" t="s">
        <v>3</v>
      </c>
      <c r="J152" s="14" t="s">
        <v>4</v>
      </c>
      <c r="K152" s="15"/>
      <c r="M152" s="11"/>
      <c r="N152" s="11"/>
      <c r="O152" s="11"/>
      <c r="P152" s="11"/>
      <c r="Q152" s="22">
        <f t="shared" ref="Q152" si="141">M152+N152+O152+P152</f>
        <v>0</v>
      </c>
      <c r="R152" s="22" t="str">
        <f t="shared" ref="R152" si="142">IF(OR(M152&gt;100,N152&gt;100,O152&gt;100,P152&gt;100),"ผิด",IF(OR(M152="",N152="",O152="",P152=""),"ขาด",IF(OR(M152&lt;25,N152&lt;25,O152&lt;25,P152&lt;25),"ตก",IF(Q152&lt;280,"ตก","ได้"))))</f>
        <v>ขาด</v>
      </c>
      <c r="S152" s="11">
        <v>145</v>
      </c>
    </row>
    <row r="153" spans="1:19" x14ac:dyDescent="0.55000000000000004">
      <c r="A153" s="35"/>
      <c r="B153" s="14" t="s">
        <v>9</v>
      </c>
      <c r="C153" s="14" t="s">
        <v>10</v>
      </c>
      <c r="D153" s="54"/>
      <c r="E153" s="14" t="s">
        <v>11</v>
      </c>
      <c r="F153" s="44" t="s">
        <v>37</v>
      </c>
      <c r="G153" s="44"/>
      <c r="H153" s="14" t="s">
        <v>14</v>
      </c>
      <c r="I153" s="14" t="s">
        <v>12</v>
      </c>
      <c r="J153" s="14" t="s">
        <v>13</v>
      </c>
      <c r="K153" s="15"/>
      <c r="M153" s="11"/>
      <c r="N153" s="11"/>
      <c r="O153" s="11"/>
      <c r="P153" s="11"/>
      <c r="Q153" s="22"/>
      <c r="R153" s="22"/>
      <c r="S153" s="11">
        <v>146</v>
      </c>
    </row>
    <row r="154" spans="1:19" x14ac:dyDescent="0.55000000000000004">
      <c r="A154" s="35">
        <v>74</v>
      </c>
      <c r="B154" s="14" t="s">
        <v>6</v>
      </c>
      <c r="C154" s="14" t="s">
        <v>0</v>
      </c>
      <c r="D154" s="54"/>
      <c r="E154" s="14" t="s">
        <v>1</v>
      </c>
      <c r="F154" s="44" t="s">
        <v>20</v>
      </c>
      <c r="G154" s="44"/>
      <c r="H154" s="14" t="s">
        <v>2</v>
      </c>
      <c r="I154" s="14" t="s">
        <v>3</v>
      </c>
      <c r="J154" s="14" t="s">
        <v>4</v>
      </c>
      <c r="K154" s="15"/>
      <c r="M154" s="11"/>
      <c r="N154" s="11"/>
      <c r="O154" s="11"/>
      <c r="P154" s="11"/>
      <c r="Q154" s="22">
        <f t="shared" ref="Q154" si="143">M154+N154+O154+P154</f>
        <v>0</v>
      </c>
      <c r="R154" s="22" t="str">
        <f t="shared" ref="R154" si="144">IF(OR(M154&gt;100,N154&gt;100,O154&gt;100,P154&gt;100),"ผิด",IF(OR(M154="",N154="",O154="",P154=""),"ขาด",IF(OR(M154&lt;25,N154&lt;25,O154&lt;25,P154&lt;25),"ตก",IF(Q154&lt;280,"ตก","ได้"))))</f>
        <v>ขาด</v>
      </c>
      <c r="S154" s="11">
        <v>147</v>
      </c>
    </row>
    <row r="155" spans="1:19" x14ac:dyDescent="0.55000000000000004">
      <c r="A155" s="35"/>
      <c r="B155" s="14" t="s">
        <v>9</v>
      </c>
      <c r="C155" s="14" t="s">
        <v>10</v>
      </c>
      <c r="D155" s="54"/>
      <c r="E155" s="14" t="s">
        <v>11</v>
      </c>
      <c r="F155" s="44" t="s">
        <v>37</v>
      </c>
      <c r="G155" s="44"/>
      <c r="H155" s="14" t="s">
        <v>14</v>
      </c>
      <c r="I155" s="14" t="s">
        <v>12</v>
      </c>
      <c r="J155" s="14" t="s">
        <v>13</v>
      </c>
      <c r="K155" s="15"/>
      <c r="M155" s="11"/>
      <c r="N155" s="11"/>
      <c r="O155" s="11"/>
      <c r="P155" s="11"/>
      <c r="Q155" s="22"/>
      <c r="R155" s="22"/>
      <c r="S155" s="11">
        <v>148</v>
      </c>
    </row>
    <row r="156" spans="1:19" x14ac:dyDescent="0.55000000000000004">
      <c r="A156" s="35">
        <v>75</v>
      </c>
      <c r="B156" s="14" t="s">
        <v>6</v>
      </c>
      <c r="C156" s="14" t="s">
        <v>0</v>
      </c>
      <c r="D156" s="54"/>
      <c r="E156" s="14" t="s">
        <v>1</v>
      </c>
      <c r="F156" s="44" t="s">
        <v>20</v>
      </c>
      <c r="G156" s="44"/>
      <c r="H156" s="14" t="s">
        <v>2</v>
      </c>
      <c r="I156" s="14" t="s">
        <v>3</v>
      </c>
      <c r="J156" s="14" t="s">
        <v>4</v>
      </c>
      <c r="K156" s="15"/>
      <c r="M156" s="11"/>
      <c r="N156" s="11"/>
      <c r="O156" s="11"/>
      <c r="P156" s="11"/>
      <c r="Q156" s="22">
        <f t="shared" ref="Q156" si="145">M156+N156+O156+P156</f>
        <v>0</v>
      </c>
      <c r="R156" s="22" t="str">
        <f t="shared" ref="R156" si="146">IF(OR(M156&gt;100,N156&gt;100,O156&gt;100,P156&gt;100),"ผิด",IF(OR(M156="",N156="",O156="",P156=""),"ขาด",IF(OR(M156&lt;25,N156&lt;25,O156&lt;25,P156&lt;25),"ตก",IF(Q156&lt;280,"ตก","ได้"))))</f>
        <v>ขาด</v>
      </c>
      <c r="S156" s="11">
        <v>149</v>
      </c>
    </row>
    <row r="157" spans="1:19" x14ac:dyDescent="0.55000000000000004">
      <c r="A157" s="35"/>
      <c r="B157" s="14" t="s">
        <v>9</v>
      </c>
      <c r="C157" s="14" t="s">
        <v>10</v>
      </c>
      <c r="D157" s="54"/>
      <c r="E157" s="14" t="s">
        <v>11</v>
      </c>
      <c r="F157" s="44" t="s">
        <v>37</v>
      </c>
      <c r="G157" s="44"/>
      <c r="H157" s="14" t="s">
        <v>14</v>
      </c>
      <c r="I157" s="14" t="s">
        <v>12</v>
      </c>
      <c r="J157" s="14" t="s">
        <v>13</v>
      </c>
      <c r="K157" s="15"/>
      <c r="M157" s="11"/>
      <c r="N157" s="11"/>
      <c r="O157" s="11"/>
      <c r="P157" s="11"/>
      <c r="Q157" s="22"/>
      <c r="R157" s="22"/>
      <c r="S157" s="11">
        <v>150</v>
      </c>
    </row>
    <row r="158" spans="1:19" x14ac:dyDescent="0.55000000000000004">
      <c r="A158" s="35">
        <v>76</v>
      </c>
      <c r="B158" s="14" t="s">
        <v>6</v>
      </c>
      <c r="C158" s="14" t="s">
        <v>0</v>
      </c>
      <c r="D158" s="54"/>
      <c r="E158" s="14" t="s">
        <v>1</v>
      </c>
      <c r="F158" s="44" t="s">
        <v>20</v>
      </c>
      <c r="G158" s="44"/>
      <c r="H158" s="14" t="s">
        <v>2</v>
      </c>
      <c r="I158" s="14" t="s">
        <v>3</v>
      </c>
      <c r="J158" s="14" t="s">
        <v>4</v>
      </c>
      <c r="K158" s="15"/>
      <c r="M158" s="11"/>
      <c r="N158" s="11"/>
      <c r="O158" s="11"/>
      <c r="P158" s="11"/>
      <c r="Q158" s="22">
        <f t="shared" ref="Q158" si="147">M158+N158+O158+P158</f>
        <v>0</v>
      </c>
      <c r="R158" s="22" t="str">
        <f t="shared" ref="R158" si="148">IF(OR(M158&gt;100,N158&gt;100,O158&gt;100,P158&gt;100),"ผิด",IF(OR(M158="",N158="",O158="",P158=""),"ขาด",IF(OR(M158&lt;25,N158&lt;25,O158&lt;25,P158&lt;25),"ตก",IF(Q158&lt;280,"ตก","ได้"))))</f>
        <v>ขาด</v>
      </c>
      <c r="S158" s="11">
        <v>151</v>
      </c>
    </row>
    <row r="159" spans="1:19" x14ac:dyDescent="0.55000000000000004">
      <c r="A159" s="35"/>
      <c r="B159" s="14" t="s">
        <v>9</v>
      </c>
      <c r="C159" s="14" t="s">
        <v>10</v>
      </c>
      <c r="D159" s="54"/>
      <c r="E159" s="14" t="s">
        <v>11</v>
      </c>
      <c r="F159" s="44" t="s">
        <v>37</v>
      </c>
      <c r="G159" s="44"/>
      <c r="H159" s="14" t="s">
        <v>14</v>
      </c>
      <c r="I159" s="14" t="s">
        <v>12</v>
      </c>
      <c r="J159" s="14" t="s">
        <v>13</v>
      </c>
      <c r="K159" s="15"/>
      <c r="M159" s="11"/>
      <c r="N159" s="11"/>
      <c r="O159" s="11"/>
      <c r="P159" s="11"/>
      <c r="Q159" s="22"/>
      <c r="R159" s="22"/>
      <c r="S159" s="11">
        <v>152</v>
      </c>
    </row>
    <row r="160" spans="1:19" x14ac:dyDescent="0.55000000000000004">
      <c r="A160" s="35">
        <v>77</v>
      </c>
      <c r="B160" s="14" t="s">
        <v>6</v>
      </c>
      <c r="C160" s="14" t="s">
        <v>0</v>
      </c>
      <c r="D160" s="54"/>
      <c r="E160" s="14" t="s">
        <v>1</v>
      </c>
      <c r="F160" s="44" t="s">
        <v>20</v>
      </c>
      <c r="G160" s="44"/>
      <c r="H160" s="14" t="s">
        <v>2</v>
      </c>
      <c r="I160" s="14" t="s">
        <v>3</v>
      </c>
      <c r="J160" s="14" t="s">
        <v>4</v>
      </c>
      <c r="K160" s="15"/>
      <c r="M160" s="11"/>
      <c r="N160" s="11"/>
      <c r="O160" s="11"/>
      <c r="P160" s="11"/>
      <c r="Q160" s="22">
        <f t="shared" ref="Q160" si="149">M160+N160+O160+P160</f>
        <v>0</v>
      </c>
      <c r="R160" s="22" t="str">
        <f t="shared" ref="R160" si="150">IF(OR(M160&gt;100,N160&gt;100,O160&gt;100,P160&gt;100),"ผิด",IF(OR(M160="",N160="",O160="",P160=""),"ขาด",IF(OR(M160&lt;25,N160&lt;25,O160&lt;25,P160&lt;25),"ตก",IF(Q160&lt;280,"ตก","ได้"))))</f>
        <v>ขาด</v>
      </c>
      <c r="S160" s="11">
        <v>153</v>
      </c>
    </row>
    <row r="161" spans="1:19" x14ac:dyDescent="0.55000000000000004">
      <c r="A161" s="35"/>
      <c r="B161" s="14" t="s">
        <v>9</v>
      </c>
      <c r="C161" s="14" t="s">
        <v>10</v>
      </c>
      <c r="D161" s="54"/>
      <c r="E161" s="14" t="s">
        <v>11</v>
      </c>
      <c r="F161" s="44" t="s">
        <v>37</v>
      </c>
      <c r="G161" s="44"/>
      <c r="H161" s="14" t="s">
        <v>14</v>
      </c>
      <c r="I161" s="14" t="s">
        <v>12</v>
      </c>
      <c r="J161" s="14" t="s">
        <v>13</v>
      </c>
      <c r="K161" s="15"/>
      <c r="M161" s="11"/>
      <c r="N161" s="11"/>
      <c r="O161" s="11"/>
      <c r="P161" s="11"/>
      <c r="Q161" s="22"/>
      <c r="R161" s="22"/>
      <c r="S161" s="11">
        <v>154</v>
      </c>
    </row>
    <row r="162" spans="1:19" x14ac:dyDescent="0.55000000000000004">
      <c r="A162" s="35">
        <v>78</v>
      </c>
      <c r="B162" s="14" t="s">
        <v>6</v>
      </c>
      <c r="C162" s="14" t="s">
        <v>0</v>
      </c>
      <c r="D162" s="54"/>
      <c r="E162" s="14" t="s">
        <v>1</v>
      </c>
      <c r="F162" s="44" t="s">
        <v>20</v>
      </c>
      <c r="G162" s="44"/>
      <c r="H162" s="14" t="s">
        <v>2</v>
      </c>
      <c r="I162" s="14" t="s">
        <v>3</v>
      </c>
      <c r="J162" s="14" t="s">
        <v>4</v>
      </c>
      <c r="K162" s="15"/>
      <c r="M162" s="11"/>
      <c r="N162" s="11"/>
      <c r="O162" s="11"/>
      <c r="P162" s="11"/>
      <c r="Q162" s="22">
        <f t="shared" ref="Q162" si="151">M162+N162+O162+P162</f>
        <v>0</v>
      </c>
      <c r="R162" s="22" t="str">
        <f t="shared" ref="R162" si="152">IF(OR(M162&gt;100,N162&gt;100,O162&gt;100,P162&gt;100),"ผิด",IF(OR(M162="",N162="",O162="",P162=""),"ขาด",IF(OR(M162&lt;25,N162&lt;25,O162&lt;25,P162&lt;25),"ตก",IF(Q162&lt;280,"ตก","ได้"))))</f>
        <v>ขาด</v>
      </c>
      <c r="S162" s="11">
        <v>155</v>
      </c>
    </row>
    <row r="163" spans="1:19" x14ac:dyDescent="0.55000000000000004">
      <c r="A163" s="35"/>
      <c r="B163" s="14" t="s">
        <v>9</v>
      </c>
      <c r="C163" s="14" t="s">
        <v>10</v>
      </c>
      <c r="D163" s="54"/>
      <c r="E163" s="14" t="s">
        <v>11</v>
      </c>
      <c r="F163" s="44" t="s">
        <v>37</v>
      </c>
      <c r="G163" s="44"/>
      <c r="H163" s="14" t="s">
        <v>14</v>
      </c>
      <c r="I163" s="14" t="s">
        <v>12</v>
      </c>
      <c r="J163" s="14" t="s">
        <v>13</v>
      </c>
      <c r="K163" s="15"/>
      <c r="M163" s="11"/>
      <c r="N163" s="11"/>
      <c r="O163" s="11"/>
      <c r="P163" s="11"/>
      <c r="Q163" s="22"/>
      <c r="R163" s="22"/>
      <c r="S163" s="11">
        <v>156</v>
      </c>
    </row>
    <row r="164" spans="1:19" x14ac:dyDescent="0.55000000000000004">
      <c r="A164" s="35">
        <v>79</v>
      </c>
      <c r="B164" s="14" t="s">
        <v>6</v>
      </c>
      <c r="C164" s="14" t="s">
        <v>0</v>
      </c>
      <c r="D164" s="54"/>
      <c r="E164" s="14" t="s">
        <v>1</v>
      </c>
      <c r="F164" s="44" t="s">
        <v>20</v>
      </c>
      <c r="G164" s="44"/>
      <c r="H164" s="14" t="s">
        <v>2</v>
      </c>
      <c r="I164" s="14" t="s">
        <v>3</v>
      </c>
      <c r="J164" s="14" t="s">
        <v>4</v>
      </c>
      <c r="K164" s="15"/>
      <c r="M164" s="11"/>
      <c r="N164" s="11"/>
      <c r="O164" s="11"/>
      <c r="P164" s="11"/>
      <c r="Q164" s="22">
        <f t="shared" ref="Q164" si="153">M164+N164+O164+P164</f>
        <v>0</v>
      </c>
      <c r="R164" s="22" t="str">
        <f t="shared" ref="R164" si="154">IF(OR(M164&gt;100,N164&gt;100,O164&gt;100,P164&gt;100),"ผิด",IF(OR(M164="",N164="",O164="",P164=""),"ขาด",IF(OR(M164&lt;25,N164&lt;25,O164&lt;25,P164&lt;25),"ตก",IF(Q164&lt;280,"ตก","ได้"))))</f>
        <v>ขาด</v>
      </c>
      <c r="S164" s="11">
        <v>157</v>
      </c>
    </row>
    <row r="165" spans="1:19" x14ac:dyDescent="0.55000000000000004">
      <c r="A165" s="35"/>
      <c r="B165" s="14" t="s">
        <v>9</v>
      </c>
      <c r="C165" s="14" t="s">
        <v>10</v>
      </c>
      <c r="D165" s="54"/>
      <c r="E165" s="14" t="s">
        <v>11</v>
      </c>
      <c r="F165" s="44" t="s">
        <v>37</v>
      </c>
      <c r="G165" s="44"/>
      <c r="H165" s="14" t="s">
        <v>14</v>
      </c>
      <c r="I165" s="14" t="s">
        <v>12</v>
      </c>
      <c r="J165" s="14" t="s">
        <v>13</v>
      </c>
      <c r="K165" s="15"/>
      <c r="M165" s="11"/>
      <c r="N165" s="11"/>
      <c r="O165" s="11"/>
      <c r="P165" s="11"/>
      <c r="Q165" s="22"/>
      <c r="R165" s="22"/>
      <c r="S165" s="11">
        <v>158</v>
      </c>
    </row>
    <row r="166" spans="1:19" x14ac:dyDescent="0.55000000000000004">
      <c r="A166" s="35">
        <v>80</v>
      </c>
      <c r="B166" s="14" t="s">
        <v>6</v>
      </c>
      <c r="C166" s="14" t="s">
        <v>0</v>
      </c>
      <c r="D166" s="54"/>
      <c r="E166" s="14" t="s">
        <v>1</v>
      </c>
      <c r="F166" s="44" t="s">
        <v>20</v>
      </c>
      <c r="G166" s="44"/>
      <c r="H166" s="14" t="s">
        <v>2</v>
      </c>
      <c r="I166" s="14" t="s">
        <v>3</v>
      </c>
      <c r="J166" s="14" t="s">
        <v>4</v>
      </c>
      <c r="K166" s="15"/>
      <c r="M166" s="11"/>
      <c r="N166" s="11"/>
      <c r="O166" s="11"/>
      <c r="P166" s="11"/>
      <c r="Q166" s="22">
        <f t="shared" ref="Q166" si="155">M166+N166+O166+P166</f>
        <v>0</v>
      </c>
      <c r="R166" s="22" t="str">
        <f t="shared" ref="R166" si="156">IF(OR(M166&gt;100,N166&gt;100,O166&gt;100,P166&gt;100),"ผิด",IF(OR(M166="",N166="",O166="",P166=""),"ขาด",IF(OR(M166&lt;25,N166&lt;25,O166&lt;25,P166&lt;25),"ตก",IF(Q166&lt;280,"ตก","ได้"))))</f>
        <v>ขาด</v>
      </c>
      <c r="S166" s="11">
        <v>159</v>
      </c>
    </row>
    <row r="167" spans="1:19" x14ac:dyDescent="0.55000000000000004">
      <c r="A167" s="35"/>
      <c r="B167" s="14" t="s">
        <v>9</v>
      </c>
      <c r="C167" s="14" t="s">
        <v>10</v>
      </c>
      <c r="D167" s="54"/>
      <c r="E167" s="14" t="s">
        <v>11</v>
      </c>
      <c r="F167" s="44" t="s">
        <v>37</v>
      </c>
      <c r="G167" s="44"/>
      <c r="H167" s="14" t="s">
        <v>14</v>
      </c>
      <c r="I167" s="14" t="s">
        <v>12</v>
      </c>
      <c r="J167" s="14" t="s">
        <v>13</v>
      </c>
      <c r="K167" s="15"/>
      <c r="M167" s="11"/>
      <c r="N167" s="11"/>
      <c r="O167" s="11"/>
      <c r="P167" s="11"/>
      <c r="Q167" s="22"/>
      <c r="R167" s="22"/>
      <c r="S167" s="11">
        <v>160</v>
      </c>
    </row>
    <row r="168" spans="1:19" x14ac:dyDescent="0.55000000000000004">
      <c r="A168" s="35">
        <v>81</v>
      </c>
      <c r="B168" s="14" t="s">
        <v>6</v>
      </c>
      <c r="C168" s="14" t="s">
        <v>0</v>
      </c>
      <c r="D168" s="54"/>
      <c r="E168" s="14" t="s">
        <v>1</v>
      </c>
      <c r="F168" s="44" t="s">
        <v>20</v>
      </c>
      <c r="G168" s="44"/>
      <c r="H168" s="14" t="s">
        <v>2</v>
      </c>
      <c r="I168" s="14" t="s">
        <v>3</v>
      </c>
      <c r="J168" s="14" t="s">
        <v>4</v>
      </c>
      <c r="K168" s="15"/>
      <c r="M168" s="11"/>
      <c r="N168" s="11"/>
      <c r="O168" s="11"/>
      <c r="P168" s="11"/>
      <c r="Q168" s="22">
        <f t="shared" ref="Q168" si="157">M168+N168+O168+P168</f>
        <v>0</v>
      </c>
      <c r="R168" s="22" t="str">
        <f t="shared" ref="R168" si="158">IF(OR(M168&gt;100,N168&gt;100,O168&gt;100,P168&gt;100),"ผิด",IF(OR(M168="",N168="",O168="",P168=""),"ขาด",IF(OR(M168&lt;25,N168&lt;25,O168&lt;25,P168&lt;25),"ตก",IF(Q168&lt;280,"ตก","ได้"))))</f>
        <v>ขาด</v>
      </c>
      <c r="S168" s="11">
        <v>161</v>
      </c>
    </row>
    <row r="169" spans="1:19" x14ac:dyDescent="0.55000000000000004">
      <c r="A169" s="35"/>
      <c r="B169" s="14" t="s">
        <v>9</v>
      </c>
      <c r="C169" s="14" t="s">
        <v>10</v>
      </c>
      <c r="D169" s="54"/>
      <c r="E169" s="14" t="s">
        <v>11</v>
      </c>
      <c r="F169" s="44" t="s">
        <v>37</v>
      </c>
      <c r="G169" s="44"/>
      <c r="H169" s="14" t="s">
        <v>14</v>
      </c>
      <c r="I169" s="14" t="s">
        <v>12</v>
      </c>
      <c r="J169" s="14" t="s">
        <v>13</v>
      </c>
      <c r="K169" s="15"/>
      <c r="M169" s="11"/>
      <c r="N169" s="11"/>
      <c r="O169" s="11"/>
      <c r="P169" s="11"/>
      <c r="Q169" s="22"/>
      <c r="R169" s="22"/>
      <c r="S169" s="11">
        <v>162</v>
      </c>
    </row>
    <row r="170" spans="1:19" x14ac:dyDescent="0.55000000000000004">
      <c r="A170" s="35">
        <v>82</v>
      </c>
      <c r="B170" s="14" t="s">
        <v>6</v>
      </c>
      <c r="C170" s="14" t="s">
        <v>0</v>
      </c>
      <c r="D170" s="54"/>
      <c r="E170" s="14" t="s">
        <v>1</v>
      </c>
      <c r="F170" s="44" t="s">
        <v>20</v>
      </c>
      <c r="G170" s="44"/>
      <c r="H170" s="14" t="s">
        <v>2</v>
      </c>
      <c r="I170" s="14" t="s">
        <v>3</v>
      </c>
      <c r="J170" s="14" t="s">
        <v>4</v>
      </c>
      <c r="K170" s="15"/>
      <c r="M170" s="11"/>
      <c r="N170" s="11"/>
      <c r="O170" s="11"/>
      <c r="P170" s="11"/>
      <c r="Q170" s="22">
        <f t="shared" ref="Q170" si="159">M170+N170+O170+P170</f>
        <v>0</v>
      </c>
      <c r="R170" s="22" t="str">
        <f t="shared" ref="R170" si="160">IF(OR(M170&gt;100,N170&gt;100,O170&gt;100,P170&gt;100),"ผิด",IF(OR(M170="",N170="",O170="",P170=""),"ขาด",IF(OR(M170&lt;25,N170&lt;25,O170&lt;25,P170&lt;25),"ตก",IF(Q170&lt;280,"ตก","ได้"))))</f>
        <v>ขาด</v>
      </c>
      <c r="S170" s="11">
        <v>163</v>
      </c>
    </row>
    <row r="171" spans="1:19" x14ac:dyDescent="0.55000000000000004">
      <c r="A171" s="35"/>
      <c r="B171" s="14" t="s">
        <v>9</v>
      </c>
      <c r="C171" s="14" t="s">
        <v>10</v>
      </c>
      <c r="D171" s="54"/>
      <c r="E171" s="14" t="s">
        <v>11</v>
      </c>
      <c r="F171" s="44" t="s">
        <v>37</v>
      </c>
      <c r="G171" s="44"/>
      <c r="H171" s="14" t="s">
        <v>14</v>
      </c>
      <c r="I171" s="14" t="s">
        <v>12</v>
      </c>
      <c r="J171" s="14" t="s">
        <v>13</v>
      </c>
      <c r="K171" s="15"/>
      <c r="M171" s="11"/>
      <c r="N171" s="11"/>
      <c r="O171" s="11"/>
      <c r="P171" s="11"/>
      <c r="Q171" s="22"/>
      <c r="R171" s="22"/>
      <c r="S171" s="11">
        <v>164</v>
      </c>
    </row>
    <row r="172" spans="1:19" x14ac:dyDescent="0.55000000000000004">
      <c r="A172" s="35">
        <v>83</v>
      </c>
      <c r="B172" s="14" t="s">
        <v>6</v>
      </c>
      <c r="C172" s="14" t="s">
        <v>0</v>
      </c>
      <c r="D172" s="54"/>
      <c r="E172" s="14" t="s">
        <v>1</v>
      </c>
      <c r="F172" s="44" t="s">
        <v>20</v>
      </c>
      <c r="G172" s="44"/>
      <c r="H172" s="14" t="s">
        <v>2</v>
      </c>
      <c r="I172" s="14" t="s">
        <v>3</v>
      </c>
      <c r="J172" s="14" t="s">
        <v>4</v>
      </c>
      <c r="K172" s="15"/>
      <c r="M172" s="11"/>
      <c r="N172" s="11"/>
      <c r="O172" s="11"/>
      <c r="P172" s="11"/>
      <c r="Q172" s="22">
        <f t="shared" ref="Q172" si="161">M172+N172+O172+P172</f>
        <v>0</v>
      </c>
      <c r="R172" s="22" t="str">
        <f t="shared" ref="R172" si="162">IF(OR(M172&gt;100,N172&gt;100,O172&gt;100,P172&gt;100),"ผิด",IF(OR(M172="",N172="",O172="",P172=""),"ขาด",IF(OR(M172&lt;25,N172&lt;25,O172&lt;25,P172&lt;25),"ตก",IF(Q172&lt;280,"ตก","ได้"))))</f>
        <v>ขาด</v>
      </c>
      <c r="S172" s="11">
        <v>165</v>
      </c>
    </row>
    <row r="173" spans="1:19" x14ac:dyDescent="0.55000000000000004">
      <c r="A173" s="35"/>
      <c r="B173" s="14" t="s">
        <v>9</v>
      </c>
      <c r="C173" s="14" t="s">
        <v>10</v>
      </c>
      <c r="D173" s="54"/>
      <c r="E173" s="14" t="s">
        <v>11</v>
      </c>
      <c r="F173" s="44" t="s">
        <v>37</v>
      </c>
      <c r="G173" s="44"/>
      <c r="H173" s="14" t="s">
        <v>14</v>
      </c>
      <c r="I173" s="14" t="s">
        <v>12</v>
      </c>
      <c r="J173" s="14" t="s">
        <v>13</v>
      </c>
      <c r="K173" s="15"/>
      <c r="M173" s="11"/>
      <c r="N173" s="11"/>
      <c r="O173" s="11"/>
      <c r="P173" s="11"/>
      <c r="Q173" s="22"/>
      <c r="R173" s="22"/>
      <c r="S173" s="11">
        <v>166</v>
      </c>
    </row>
    <row r="174" spans="1:19" x14ac:dyDescent="0.55000000000000004">
      <c r="A174" s="35">
        <v>84</v>
      </c>
      <c r="B174" s="14" t="s">
        <v>6</v>
      </c>
      <c r="C174" s="14" t="s">
        <v>0</v>
      </c>
      <c r="D174" s="54"/>
      <c r="E174" s="14" t="s">
        <v>1</v>
      </c>
      <c r="F174" s="44" t="s">
        <v>20</v>
      </c>
      <c r="G174" s="44"/>
      <c r="H174" s="14" t="s">
        <v>2</v>
      </c>
      <c r="I174" s="14" t="s">
        <v>3</v>
      </c>
      <c r="J174" s="14" t="s">
        <v>4</v>
      </c>
      <c r="K174" s="15"/>
      <c r="M174" s="11"/>
      <c r="N174" s="11"/>
      <c r="O174" s="11"/>
      <c r="P174" s="11"/>
      <c r="Q174" s="22">
        <f t="shared" ref="Q174" si="163">M174+N174+O174+P174</f>
        <v>0</v>
      </c>
      <c r="R174" s="22" t="str">
        <f t="shared" ref="R174" si="164">IF(OR(M174&gt;100,N174&gt;100,O174&gt;100,P174&gt;100),"ผิด",IF(OR(M174="",N174="",O174="",P174=""),"ขาด",IF(OR(M174&lt;25,N174&lt;25,O174&lt;25,P174&lt;25),"ตก",IF(Q174&lt;280,"ตก","ได้"))))</f>
        <v>ขาด</v>
      </c>
      <c r="S174" s="11">
        <v>167</v>
      </c>
    </row>
    <row r="175" spans="1:19" x14ac:dyDescent="0.55000000000000004">
      <c r="A175" s="35"/>
      <c r="B175" s="14" t="s">
        <v>9</v>
      </c>
      <c r="C175" s="14" t="s">
        <v>10</v>
      </c>
      <c r="D175" s="54"/>
      <c r="E175" s="14" t="s">
        <v>11</v>
      </c>
      <c r="F175" s="44" t="s">
        <v>37</v>
      </c>
      <c r="G175" s="44"/>
      <c r="H175" s="14" t="s">
        <v>14</v>
      </c>
      <c r="I175" s="14" t="s">
        <v>12</v>
      </c>
      <c r="J175" s="14" t="s">
        <v>13</v>
      </c>
      <c r="K175" s="15"/>
      <c r="M175" s="11"/>
      <c r="N175" s="11"/>
      <c r="O175" s="11"/>
      <c r="P175" s="11"/>
      <c r="Q175" s="22"/>
      <c r="R175" s="22"/>
      <c r="S175" s="11">
        <v>168</v>
      </c>
    </row>
    <row r="176" spans="1:19" x14ac:dyDescent="0.55000000000000004">
      <c r="A176" s="35">
        <v>85</v>
      </c>
      <c r="B176" s="14" t="s">
        <v>6</v>
      </c>
      <c r="C176" s="14" t="s">
        <v>0</v>
      </c>
      <c r="D176" s="54"/>
      <c r="E176" s="14" t="s">
        <v>1</v>
      </c>
      <c r="F176" s="44" t="s">
        <v>20</v>
      </c>
      <c r="G176" s="44"/>
      <c r="H176" s="14" t="s">
        <v>2</v>
      </c>
      <c r="I176" s="14" t="s">
        <v>3</v>
      </c>
      <c r="J176" s="14" t="s">
        <v>4</v>
      </c>
      <c r="K176" s="15"/>
      <c r="M176" s="11"/>
      <c r="N176" s="11"/>
      <c r="O176" s="11"/>
      <c r="P176" s="11"/>
      <c r="Q176" s="22">
        <f t="shared" ref="Q176" si="165">M176+N176+O176+P176</f>
        <v>0</v>
      </c>
      <c r="R176" s="22" t="str">
        <f t="shared" ref="R176" si="166">IF(OR(M176&gt;100,N176&gt;100,O176&gt;100,P176&gt;100),"ผิด",IF(OR(M176="",N176="",O176="",P176=""),"ขาด",IF(OR(M176&lt;25,N176&lt;25,O176&lt;25,P176&lt;25),"ตก",IF(Q176&lt;280,"ตก","ได้"))))</f>
        <v>ขาด</v>
      </c>
      <c r="S176" s="11">
        <v>169</v>
      </c>
    </row>
    <row r="177" spans="1:19" x14ac:dyDescent="0.55000000000000004">
      <c r="A177" s="35"/>
      <c r="B177" s="14" t="s">
        <v>9</v>
      </c>
      <c r="C177" s="14" t="s">
        <v>10</v>
      </c>
      <c r="D177" s="54"/>
      <c r="E177" s="14" t="s">
        <v>11</v>
      </c>
      <c r="F177" s="44" t="s">
        <v>37</v>
      </c>
      <c r="G177" s="44"/>
      <c r="H177" s="14" t="s">
        <v>14</v>
      </c>
      <c r="I177" s="14" t="s">
        <v>12</v>
      </c>
      <c r="J177" s="14" t="s">
        <v>13</v>
      </c>
      <c r="K177" s="15"/>
      <c r="M177" s="11"/>
      <c r="N177" s="11"/>
      <c r="O177" s="11"/>
      <c r="P177" s="11"/>
      <c r="Q177" s="22"/>
      <c r="R177" s="22"/>
      <c r="S177" s="11">
        <v>170</v>
      </c>
    </row>
    <row r="178" spans="1:19" x14ac:dyDescent="0.55000000000000004">
      <c r="A178" s="35">
        <v>86</v>
      </c>
      <c r="B178" s="14" t="s">
        <v>6</v>
      </c>
      <c r="C178" s="14" t="s">
        <v>0</v>
      </c>
      <c r="D178" s="54"/>
      <c r="E178" s="14" t="s">
        <v>1</v>
      </c>
      <c r="F178" s="44" t="s">
        <v>20</v>
      </c>
      <c r="G178" s="44"/>
      <c r="H178" s="14" t="s">
        <v>2</v>
      </c>
      <c r="I178" s="14" t="s">
        <v>3</v>
      </c>
      <c r="J178" s="14" t="s">
        <v>4</v>
      </c>
      <c r="K178" s="15"/>
      <c r="M178" s="11"/>
      <c r="N178" s="11"/>
      <c r="O178" s="11"/>
      <c r="P178" s="11"/>
      <c r="Q178" s="22">
        <f t="shared" ref="Q178" si="167">M178+N178+O178+P178</f>
        <v>0</v>
      </c>
      <c r="R178" s="22" t="str">
        <f t="shared" ref="R178" si="168">IF(OR(M178&gt;100,N178&gt;100,O178&gt;100,P178&gt;100),"ผิด",IF(OR(M178="",N178="",O178="",P178=""),"ขาด",IF(OR(M178&lt;25,N178&lt;25,O178&lt;25,P178&lt;25),"ตก",IF(Q178&lt;280,"ตก","ได้"))))</f>
        <v>ขาด</v>
      </c>
      <c r="S178" s="11">
        <v>171</v>
      </c>
    </row>
    <row r="179" spans="1:19" x14ac:dyDescent="0.55000000000000004">
      <c r="A179" s="35"/>
      <c r="B179" s="14" t="s">
        <v>9</v>
      </c>
      <c r="C179" s="14" t="s">
        <v>10</v>
      </c>
      <c r="D179" s="54"/>
      <c r="E179" s="14" t="s">
        <v>11</v>
      </c>
      <c r="F179" s="44" t="s">
        <v>37</v>
      </c>
      <c r="G179" s="44"/>
      <c r="H179" s="14" t="s">
        <v>14</v>
      </c>
      <c r="I179" s="14" t="s">
        <v>12</v>
      </c>
      <c r="J179" s="14" t="s">
        <v>13</v>
      </c>
      <c r="K179" s="15"/>
      <c r="M179" s="11"/>
      <c r="N179" s="11"/>
      <c r="O179" s="11"/>
      <c r="P179" s="11"/>
      <c r="Q179" s="22"/>
      <c r="R179" s="22"/>
      <c r="S179" s="11">
        <v>172</v>
      </c>
    </row>
    <row r="180" spans="1:19" x14ac:dyDescent="0.55000000000000004">
      <c r="A180" s="35">
        <v>87</v>
      </c>
      <c r="B180" s="14" t="s">
        <v>6</v>
      </c>
      <c r="C180" s="14" t="s">
        <v>0</v>
      </c>
      <c r="D180" s="54"/>
      <c r="E180" s="14" t="s">
        <v>1</v>
      </c>
      <c r="F180" s="44" t="s">
        <v>20</v>
      </c>
      <c r="G180" s="44"/>
      <c r="H180" s="14" t="s">
        <v>2</v>
      </c>
      <c r="I180" s="14" t="s">
        <v>3</v>
      </c>
      <c r="J180" s="14" t="s">
        <v>4</v>
      </c>
      <c r="K180" s="15"/>
      <c r="M180" s="11"/>
      <c r="N180" s="11"/>
      <c r="O180" s="11"/>
      <c r="P180" s="11"/>
      <c r="Q180" s="22">
        <f t="shared" ref="Q180" si="169">M180+N180+O180+P180</f>
        <v>0</v>
      </c>
      <c r="R180" s="22" t="str">
        <f t="shared" ref="R180" si="170">IF(OR(M180&gt;100,N180&gt;100,O180&gt;100,P180&gt;100),"ผิด",IF(OR(M180="",N180="",O180="",P180=""),"ขาด",IF(OR(M180&lt;25,N180&lt;25,O180&lt;25,P180&lt;25),"ตก",IF(Q180&lt;280,"ตก","ได้"))))</f>
        <v>ขาด</v>
      </c>
      <c r="S180" s="11">
        <v>173</v>
      </c>
    </row>
    <row r="181" spans="1:19" x14ac:dyDescent="0.55000000000000004">
      <c r="A181" s="35"/>
      <c r="B181" s="14" t="s">
        <v>9</v>
      </c>
      <c r="C181" s="14" t="s">
        <v>10</v>
      </c>
      <c r="D181" s="54"/>
      <c r="E181" s="14" t="s">
        <v>11</v>
      </c>
      <c r="F181" s="44" t="s">
        <v>37</v>
      </c>
      <c r="G181" s="44"/>
      <c r="H181" s="14" t="s">
        <v>14</v>
      </c>
      <c r="I181" s="14" t="s">
        <v>12</v>
      </c>
      <c r="J181" s="14" t="s">
        <v>13</v>
      </c>
      <c r="K181" s="15"/>
      <c r="M181" s="11"/>
      <c r="N181" s="11"/>
      <c r="O181" s="11"/>
      <c r="P181" s="11"/>
      <c r="Q181" s="22"/>
      <c r="R181" s="22"/>
      <c r="S181" s="11">
        <v>174</v>
      </c>
    </row>
    <row r="182" spans="1:19" x14ac:dyDescent="0.55000000000000004">
      <c r="A182" s="35">
        <v>88</v>
      </c>
      <c r="B182" s="14" t="s">
        <v>6</v>
      </c>
      <c r="C182" s="14" t="s">
        <v>0</v>
      </c>
      <c r="D182" s="54"/>
      <c r="E182" s="14" t="s">
        <v>1</v>
      </c>
      <c r="F182" s="44" t="s">
        <v>20</v>
      </c>
      <c r="G182" s="44"/>
      <c r="H182" s="14" t="s">
        <v>2</v>
      </c>
      <c r="I182" s="14" t="s">
        <v>3</v>
      </c>
      <c r="J182" s="14" t="s">
        <v>4</v>
      </c>
      <c r="K182" s="15"/>
      <c r="M182" s="11"/>
      <c r="N182" s="11"/>
      <c r="O182" s="11"/>
      <c r="P182" s="11"/>
      <c r="Q182" s="22">
        <f t="shared" ref="Q182" si="171">M182+N182+O182+P182</f>
        <v>0</v>
      </c>
      <c r="R182" s="22" t="str">
        <f t="shared" ref="R182" si="172">IF(OR(M182&gt;100,N182&gt;100,O182&gt;100,P182&gt;100),"ผิด",IF(OR(M182="",N182="",O182="",P182=""),"ขาด",IF(OR(M182&lt;25,N182&lt;25,O182&lt;25,P182&lt;25),"ตก",IF(Q182&lt;280,"ตก","ได้"))))</f>
        <v>ขาด</v>
      </c>
      <c r="S182" s="11">
        <v>175</v>
      </c>
    </row>
    <row r="183" spans="1:19" x14ac:dyDescent="0.55000000000000004">
      <c r="A183" s="35"/>
      <c r="B183" s="14" t="s">
        <v>9</v>
      </c>
      <c r="C183" s="14" t="s">
        <v>10</v>
      </c>
      <c r="D183" s="54"/>
      <c r="E183" s="14" t="s">
        <v>11</v>
      </c>
      <c r="F183" s="44" t="s">
        <v>37</v>
      </c>
      <c r="G183" s="44"/>
      <c r="H183" s="14" t="s">
        <v>14</v>
      </c>
      <c r="I183" s="14" t="s">
        <v>12</v>
      </c>
      <c r="J183" s="14" t="s">
        <v>13</v>
      </c>
      <c r="K183" s="15"/>
      <c r="M183" s="11"/>
      <c r="N183" s="11"/>
      <c r="O183" s="11"/>
      <c r="P183" s="11"/>
      <c r="Q183" s="22"/>
      <c r="R183" s="22"/>
      <c r="S183" s="11">
        <v>176</v>
      </c>
    </row>
    <row r="184" spans="1:19" x14ac:dyDescent="0.55000000000000004">
      <c r="A184" s="35">
        <v>89</v>
      </c>
      <c r="B184" s="14" t="s">
        <v>6</v>
      </c>
      <c r="C184" s="14" t="s">
        <v>0</v>
      </c>
      <c r="D184" s="54"/>
      <c r="E184" s="14" t="s">
        <v>1</v>
      </c>
      <c r="F184" s="44" t="s">
        <v>20</v>
      </c>
      <c r="G184" s="44"/>
      <c r="H184" s="14" t="s">
        <v>2</v>
      </c>
      <c r="I184" s="14" t="s">
        <v>3</v>
      </c>
      <c r="J184" s="14" t="s">
        <v>4</v>
      </c>
      <c r="K184" s="15"/>
      <c r="M184" s="11"/>
      <c r="N184" s="11"/>
      <c r="O184" s="11"/>
      <c r="P184" s="11"/>
      <c r="Q184" s="22">
        <f t="shared" ref="Q184" si="173">M184+N184+O184+P184</f>
        <v>0</v>
      </c>
      <c r="R184" s="22" t="str">
        <f t="shared" ref="R184" si="174">IF(OR(M184&gt;100,N184&gt;100,O184&gt;100,P184&gt;100),"ผิด",IF(OR(M184="",N184="",O184="",P184=""),"ขาด",IF(OR(M184&lt;25,N184&lt;25,O184&lt;25,P184&lt;25),"ตก",IF(Q184&lt;280,"ตก","ได้"))))</f>
        <v>ขาด</v>
      </c>
      <c r="S184" s="11">
        <v>177</v>
      </c>
    </row>
    <row r="185" spans="1:19" x14ac:dyDescent="0.55000000000000004">
      <c r="A185" s="35"/>
      <c r="B185" s="14" t="s">
        <v>9</v>
      </c>
      <c r="C185" s="14" t="s">
        <v>10</v>
      </c>
      <c r="D185" s="54"/>
      <c r="E185" s="14" t="s">
        <v>11</v>
      </c>
      <c r="F185" s="44" t="s">
        <v>37</v>
      </c>
      <c r="G185" s="44"/>
      <c r="H185" s="14" t="s">
        <v>14</v>
      </c>
      <c r="I185" s="14" t="s">
        <v>12</v>
      </c>
      <c r="J185" s="14" t="s">
        <v>13</v>
      </c>
      <c r="K185" s="15"/>
      <c r="M185" s="11"/>
      <c r="N185" s="11"/>
      <c r="O185" s="11"/>
      <c r="P185" s="11"/>
      <c r="Q185" s="22"/>
      <c r="R185" s="22"/>
      <c r="S185" s="11">
        <v>178</v>
      </c>
    </row>
    <row r="186" spans="1:19" x14ac:dyDescent="0.55000000000000004">
      <c r="A186" s="35">
        <v>90</v>
      </c>
      <c r="B186" s="14" t="s">
        <v>6</v>
      </c>
      <c r="C186" s="14" t="s">
        <v>0</v>
      </c>
      <c r="D186" s="54"/>
      <c r="E186" s="14" t="s">
        <v>1</v>
      </c>
      <c r="F186" s="44" t="s">
        <v>20</v>
      </c>
      <c r="G186" s="44"/>
      <c r="H186" s="14" t="s">
        <v>2</v>
      </c>
      <c r="I186" s="14" t="s">
        <v>3</v>
      </c>
      <c r="J186" s="14" t="s">
        <v>4</v>
      </c>
      <c r="K186" s="15"/>
      <c r="M186" s="11"/>
      <c r="N186" s="11"/>
      <c r="O186" s="11"/>
      <c r="P186" s="11"/>
      <c r="Q186" s="22">
        <f t="shared" ref="Q186" si="175">M186+N186+O186+P186</f>
        <v>0</v>
      </c>
      <c r="R186" s="22" t="str">
        <f t="shared" ref="R186" si="176">IF(OR(M186&gt;100,N186&gt;100,O186&gt;100,P186&gt;100),"ผิด",IF(OR(M186="",N186="",O186="",P186=""),"ขาด",IF(OR(M186&lt;25,N186&lt;25,O186&lt;25,P186&lt;25),"ตก",IF(Q186&lt;280,"ตก","ได้"))))</f>
        <v>ขาด</v>
      </c>
      <c r="S186" s="11">
        <v>179</v>
      </c>
    </row>
    <row r="187" spans="1:19" x14ac:dyDescent="0.55000000000000004">
      <c r="A187" s="35"/>
      <c r="B187" s="14" t="s">
        <v>9</v>
      </c>
      <c r="C187" s="14" t="s">
        <v>10</v>
      </c>
      <c r="D187" s="54"/>
      <c r="E187" s="14" t="s">
        <v>11</v>
      </c>
      <c r="F187" s="44" t="s">
        <v>37</v>
      </c>
      <c r="G187" s="44"/>
      <c r="H187" s="14" t="s">
        <v>14</v>
      </c>
      <c r="I187" s="14" t="s">
        <v>12</v>
      </c>
      <c r="J187" s="14" t="s">
        <v>13</v>
      </c>
      <c r="K187" s="15"/>
      <c r="M187" s="11"/>
      <c r="N187" s="11"/>
      <c r="O187" s="11"/>
      <c r="P187" s="11"/>
      <c r="Q187" s="22"/>
      <c r="R187" s="22"/>
      <c r="S187" s="11">
        <v>180</v>
      </c>
    </row>
    <row r="188" spans="1:19" x14ac:dyDescent="0.55000000000000004">
      <c r="A188" s="35">
        <v>91</v>
      </c>
      <c r="B188" s="14" t="s">
        <v>6</v>
      </c>
      <c r="C188" s="14" t="s">
        <v>0</v>
      </c>
      <c r="D188" s="54"/>
      <c r="E188" s="14" t="s">
        <v>1</v>
      </c>
      <c r="F188" s="44" t="s">
        <v>20</v>
      </c>
      <c r="G188" s="44"/>
      <c r="H188" s="14" t="s">
        <v>2</v>
      </c>
      <c r="I188" s="14" t="s">
        <v>3</v>
      </c>
      <c r="J188" s="14" t="s">
        <v>4</v>
      </c>
      <c r="K188" s="15"/>
      <c r="M188" s="11"/>
      <c r="N188" s="11"/>
      <c r="O188" s="11"/>
      <c r="P188" s="11"/>
      <c r="Q188" s="22">
        <f t="shared" ref="Q188" si="177">M188+N188+O188+P188</f>
        <v>0</v>
      </c>
      <c r="R188" s="22" t="str">
        <f t="shared" ref="R188" si="178">IF(OR(M188&gt;100,N188&gt;100,O188&gt;100,P188&gt;100),"ผิด",IF(OR(M188="",N188="",O188="",P188=""),"ขาด",IF(OR(M188&lt;25,N188&lt;25,O188&lt;25,P188&lt;25),"ตก",IF(Q188&lt;280,"ตก","ได้"))))</f>
        <v>ขาด</v>
      </c>
      <c r="S188" s="11">
        <v>181</v>
      </c>
    </row>
    <row r="189" spans="1:19" x14ac:dyDescent="0.55000000000000004">
      <c r="A189" s="35"/>
      <c r="B189" s="14" t="s">
        <v>9</v>
      </c>
      <c r="C189" s="14" t="s">
        <v>10</v>
      </c>
      <c r="D189" s="54"/>
      <c r="E189" s="14" t="s">
        <v>11</v>
      </c>
      <c r="F189" s="44" t="s">
        <v>37</v>
      </c>
      <c r="G189" s="44"/>
      <c r="H189" s="14" t="s">
        <v>14</v>
      </c>
      <c r="I189" s="14" t="s">
        <v>12</v>
      </c>
      <c r="J189" s="14" t="s">
        <v>13</v>
      </c>
      <c r="K189" s="15"/>
      <c r="M189" s="11"/>
      <c r="N189" s="11"/>
      <c r="O189" s="11"/>
      <c r="P189" s="11"/>
      <c r="Q189" s="22"/>
      <c r="R189" s="22"/>
      <c r="S189" s="11">
        <v>182</v>
      </c>
    </row>
    <row r="190" spans="1:19" x14ac:dyDescent="0.55000000000000004">
      <c r="A190" s="35">
        <v>92</v>
      </c>
      <c r="B190" s="14" t="s">
        <v>6</v>
      </c>
      <c r="C190" s="14" t="s">
        <v>0</v>
      </c>
      <c r="D190" s="54"/>
      <c r="E190" s="14" t="s">
        <v>1</v>
      </c>
      <c r="F190" s="44" t="s">
        <v>20</v>
      </c>
      <c r="G190" s="44"/>
      <c r="H190" s="14" t="s">
        <v>2</v>
      </c>
      <c r="I190" s="14" t="s">
        <v>3</v>
      </c>
      <c r="J190" s="14" t="s">
        <v>4</v>
      </c>
      <c r="K190" s="15"/>
      <c r="M190" s="11"/>
      <c r="N190" s="11"/>
      <c r="O190" s="11"/>
      <c r="P190" s="11"/>
      <c r="Q190" s="22">
        <f t="shared" ref="Q190" si="179">M190+N190+O190+P190</f>
        <v>0</v>
      </c>
      <c r="R190" s="22" t="str">
        <f t="shared" ref="R190" si="180">IF(OR(M190&gt;100,N190&gt;100,O190&gt;100,P190&gt;100),"ผิด",IF(OR(M190="",N190="",O190="",P190=""),"ขาด",IF(OR(M190&lt;25,N190&lt;25,O190&lt;25,P190&lt;25),"ตก",IF(Q190&lt;280,"ตก","ได้"))))</f>
        <v>ขาด</v>
      </c>
      <c r="S190" s="11">
        <v>183</v>
      </c>
    </row>
    <row r="191" spans="1:19" x14ac:dyDescent="0.55000000000000004">
      <c r="A191" s="35"/>
      <c r="B191" s="14" t="s">
        <v>9</v>
      </c>
      <c r="C191" s="14" t="s">
        <v>10</v>
      </c>
      <c r="D191" s="54"/>
      <c r="E191" s="14" t="s">
        <v>11</v>
      </c>
      <c r="F191" s="44" t="s">
        <v>37</v>
      </c>
      <c r="G191" s="44"/>
      <c r="H191" s="14" t="s">
        <v>14</v>
      </c>
      <c r="I191" s="14" t="s">
        <v>12</v>
      </c>
      <c r="J191" s="14" t="s">
        <v>13</v>
      </c>
      <c r="K191" s="15"/>
      <c r="M191" s="11"/>
      <c r="N191" s="11"/>
      <c r="O191" s="11"/>
      <c r="P191" s="11"/>
      <c r="Q191" s="22"/>
      <c r="R191" s="22"/>
      <c r="S191" s="11">
        <v>184</v>
      </c>
    </row>
    <row r="192" spans="1:19" x14ac:dyDescent="0.55000000000000004">
      <c r="A192" s="35">
        <v>93</v>
      </c>
      <c r="B192" s="14" t="s">
        <v>6</v>
      </c>
      <c r="C192" s="14" t="s">
        <v>0</v>
      </c>
      <c r="D192" s="54"/>
      <c r="E192" s="14" t="s">
        <v>1</v>
      </c>
      <c r="F192" s="44" t="s">
        <v>20</v>
      </c>
      <c r="G192" s="44"/>
      <c r="H192" s="14" t="s">
        <v>2</v>
      </c>
      <c r="I192" s="14" t="s">
        <v>3</v>
      </c>
      <c r="J192" s="14" t="s">
        <v>4</v>
      </c>
      <c r="K192" s="15"/>
      <c r="M192" s="11"/>
      <c r="N192" s="11"/>
      <c r="O192" s="11"/>
      <c r="P192" s="11"/>
      <c r="Q192" s="22">
        <f t="shared" ref="Q192" si="181">M192+N192+O192+P192</f>
        <v>0</v>
      </c>
      <c r="R192" s="22" t="str">
        <f t="shared" ref="R192" si="182">IF(OR(M192&gt;100,N192&gt;100,O192&gt;100,P192&gt;100),"ผิด",IF(OR(M192="",N192="",O192="",P192=""),"ขาด",IF(OR(M192&lt;25,N192&lt;25,O192&lt;25,P192&lt;25),"ตก",IF(Q192&lt;280,"ตก","ได้"))))</f>
        <v>ขาด</v>
      </c>
      <c r="S192" s="11">
        <v>185</v>
      </c>
    </row>
    <row r="193" spans="1:19" x14ac:dyDescent="0.55000000000000004">
      <c r="A193" s="35"/>
      <c r="B193" s="14" t="s">
        <v>9</v>
      </c>
      <c r="C193" s="14" t="s">
        <v>10</v>
      </c>
      <c r="D193" s="54"/>
      <c r="E193" s="14" t="s">
        <v>11</v>
      </c>
      <c r="F193" s="44" t="s">
        <v>37</v>
      </c>
      <c r="G193" s="44"/>
      <c r="H193" s="14" t="s">
        <v>14</v>
      </c>
      <c r="I193" s="14" t="s">
        <v>12</v>
      </c>
      <c r="J193" s="14" t="s">
        <v>13</v>
      </c>
      <c r="K193" s="15"/>
      <c r="M193" s="11"/>
      <c r="N193" s="11"/>
      <c r="O193" s="11"/>
      <c r="P193" s="11"/>
      <c r="Q193" s="22"/>
      <c r="R193" s="22"/>
      <c r="S193" s="11">
        <v>186</v>
      </c>
    </row>
    <row r="194" spans="1:19" x14ac:dyDescent="0.55000000000000004">
      <c r="A194" s="35">
        <v>94</v>
      </c>
      <c r="B194" s="14" t="s">
        <v>6</v>
      </c>
      <c r="C194" s="14" t="s">
        <v>0</v>
      </c>
      <c r="D194" s="54"/>
      <c r="E194" s="14" t="s">
        <v>1</v>
      </c>
      <c r="F194" s="44" t="s">
        <v>20</v>
      </c>
      <c r="G194" s="44"/>
      <c r="H194" s="14" t="s">
        <v>2</v>
      </c>
      <c r="I194" s="14" t="s">
        <v>3</v>
      </c>
      <c r="J194" s="14" t="s">
        <v>4</v>
      </c>
      <c r="K194" s="15"/>
      <c r="M194" s="11"/>
      <c r="N194" s="11"/>
      <c r="O194" s="11"/>
      <c r="P194" s="11"/>
      <c r="Q194" s="22">
        <f t="shared" ref="Q194" si="183">M194+N194+O194+P194</f>
        <v>0</v>
      </c>
      <c r="R194" s="22" t="str">
        <f t="shared" ref="R194" si="184">IF(OR(M194&gt;100,N194&gt;100,O194&gt;100,P194&gt;100),"ผิด",IF(OR(M194="",N194="",O194="",P194=""),"ขาด",IF(OR(M194&lt;25,N194&lt;25,O194&lt;25,P194&lt;25),"ตก",IF(Q194&lt;280,"ตก","ได้"))))</f>
        <v>ขาด</v>
      </c>
      <c r="S194" s="11">
        <v>187</v>
      </c>
    </row>
    <row r="195" spans="1:19" x14ac:dyDescent="0.55000000000000004">
      <c r="A195" s="35"/>
      <c r="B195" s="14" t="s">
        <v>9</v>
      </c>
      <c r="C195" s="14" t="s">
        <v>10</v>
      </c>
      <c r="D195" s="54"/>
      <c r="E195" s="14" t="s">
        <v>11</v>
      </c>
      <c r="F195" s="44" t="s">
        <v>37</v>
      </c>
      <c r="G195" s="44"/>
      <c r="H195" s="14" t="s">
        <v>14</v>
      </c>
      <c r="I195" s="14" t="s">
        <v>12</v>
      </c>
      <c r="J195" s="14" t="s">
        <v>13</v>
      </c>
      <c r="K195" s="15"/>
      <c r="M195" s="11"/>
      <c r="N195" s="11"/>
      <c r="O195" s="11"/>
      <c r="P195" s="11"/>
      <c r="Q195" s="22"/>
      <c r="R195" s="22"/>
      <c r="S195" s="11">
        <v>188</v>
      </c>
    </row>
    <row r="196" spans="1:19" x14ac:dyDescent="0.55000000000000004">
      <c r="A196" s="35">
        <v>95</v>
      </c>
      <c r="B196" s="14" t="s">
        <v>6</v>
      </c>
      <c r="C196" s="14" t="s">
        <v>0</v>
      </c>
      <c r="D196" s="54"/>
      <c r="E196" s="14" t="s">
        <v>1</v>
      </c>
      <c r="F196" s="44" t="s">
        <v>20</v>
      </c>
      <c r="G196" s="44"/>
      <c r="H196" s="14" t="s">
        <v>2</v>
      </c>
      <c r="I196" s="14" t="s">
        <v>3</v>
      </c>
      <c r="J196" s="14" t="s">
        <v>4</v>
      </c>
      <c r="K196" s="15"/>
      <c r="M196" s="11"/>
      <c r="N196" s="11"/>
      <c r="O196" s="11"/>
      <c r="P196" s="11"/>
      <c r="Q196" s="22">
        <f t="shared" ref="Q196" si="185">M196+N196+O196+P196</f>
        <v>0</v>
      </c>
      <c r="R196" s="22" t="str">
        <f t="shared" ref="R196" si="186">IF(OR(M196&gt;100,N196&gt;100,O196&gt;100,P196&gt;100),"ผิด",IF(OR(M196="",N196="",O196="",P196=""),"ขาด",IF(OR(M196&lt;25,N196&lt;25,O196&lt;25,P196&lt;25),"ตก",IF(Q196&lt;280,"ตก","ได้"))))</f>
        <v>ขาด</v>
      </c>
      <c r="S196" s="11">
        <v>189</v>
      </c>
    </row>
    <row r="197" spans="1:19" x14ac:dyDescent="0.55000000000000004">
      <c r="A197" s="35"/>
      <c r="B197" s="14" t="s">
        <v>9</v>
      </c>
      <c r="C197" s="14" t="s">
        <v>10</v>
      </c>
      <c r="D197" s="54"/>
      <c r="E197" s="14" t="s">
        <v>11</v>
      </c>
      <c r="F197" s="44" t="s">
        <v>37</v>
      </c>
      <c r="G197" s="44"/>
      <c r="H197" s="14" t="s">
        <v>14</v>
      </c>
      <c r="I197" s="14" t="s">
        <v>12</v>
      </c>
      <c r="J197" s="14" t="s">
        <v>13</v>
      </c>
      <c r="K197" s="15"/>
      <c r="M197" s="11"/>
      <c r="N197" s="11"/>
      <c r="O197" s="11"/>
      <c r="P197" s="11"/>
      <c r="Q197" s="22"/>
      <c r="R197" s="22"/>
      <c r="S197" s="11">
        <v>190</v>
      </c>
    </row>
    <row r="198" spans="1:19" x14ac:dyDescent="0.55000000000000004">
      <c r="A198" s="35">
        <v>96</v>
      </c>
      <c r="B198" s="14" t="s">
        <v>6</v>
      </c>
      <c r="C198" s="14" t="s">
        <v>0</v>
      </c>
      <c r="D198" s="54"/>
      <c r="E198" s="14" t="s">
        <v>1</v>
      </c>
      <c r="F198" s="44" t="s">
        <v>20</v>
      </c>
      <c r="G198" s="44"/>
      <c r="H198" s="14" t="s">
        <v>2</v>
      </c>
      <c r="I198" s="14" t="s">
        <v>3</v>
      </c>
      <c r="J198" s="14" t="s">
        <v>4</v>
      </c>
      <c r="K198" s="15"/>
      <c r="M198" s="11"/>
      <c r="N198" s="11"/>
      <c r="O198" s="11"/>
      <c r="P198" s="11"/>
      <c r="Q198" s="22">
        <f t="shared" ref="Q198" si="187">M198+N198+O198+P198</f>
        <v>0</v>
      </c>
      <c r="R198" s="22" t="str">
        <f t="shared" ref="R198" si="188">IF(OR(M198&gt;100,N198&gt;100,O198&gt;100,P198&gt;100),"ผิด",IF(OR(M198="",N198="",O198="",P198=""),"ขาด",IF(OR(M198&lt;25,N198&lt;25,O198&lt;25,P198&lt;25),"ตก",IF(Q198&lt;280,"ตก","ได้"))))</f>
        <v>ขาด</v>
      </c>
      <c r="S198" s="11">
        <v>191</v>
      </c>
    </row>
    <row r="199" spans="1:19" x14ac:dyDescent="0.55000000000000004">
      <c r="A199" s="35"/>
      <c r="B199" s="14" t="s">
        <v>9</v>
      </c>
      <c r="C199" s="14" t="s">
        <v>10</v>
      </c>
      <c r="D199" s="54"/>
      <c r="E199" s="14" t="s">
        <v>11</v>
      </c>
      <c r="F199" s="44" t="s">
        <v>37</v>
      </c>
      <c r="G199" s="44"/>
      <c r="H199" s="14" t="s">
        <v>14</v>
      </c>
      <c r="I199" s="14" t="s">
        <v>12</v>
      </c>
      <c r="J199" s="14" t="s">
        <v>13</v>
      </c>
      <c r="K199" s="15"/>
      <c r="M199" s="11"/>
      <c r="N199" s="11"/>
      <c r="O199" s="11"/>
      <c r="P199" s="11"/>
      <c r="Q199" s="22"/>
      <c r="R199" s="22"/>
      <c r="S199" s="11">
        <v>192</v>
      </c>
    </row>
    <row r="200" spans="1:19" x14ac:dyDescent="0.55000000000000004">
      <c r="A200" s="35">
        <v>97</v>
      </c>
      <c r="B200" s="14" t="s">
        <v>6</v>
      </c>
      <c r="C200" s="14" t="s">
        <v>0</v>
      </c>
      <c r="D200" s="54"/>
      <c r="E200" s="14" t="s">
        <v>1</v>
      </c>
      <c r="F200" s="44" t="s">
        <v>20</v>
      </c>
      <c r="G200" s="44"/>
      <c r="H200" s="14" t="s">
        <v>2</v>
      </c>
      <c r="I200" s="14" t="s">
        <v>3</v>
      </c>
      <c r="J200" s="14" t="s">
        <v>4</v>
      </c>
      <c r="K200" s="15"/>
      <c r="M200" s="11"/>
      <c r="N200" s="11"/>
      <c r="O200" s="11"/>
      <c r="P200" s="11"/>
      <c r="Q200" s="22">
        <f t="shared" ref="Q200" si="189">M200+N200+O200+P200</f>
        <v>0</v>
      </c>
      <c r="R200" s="22" t="str">
        <f t="shared" ref="R200" si="190">IF(OR(M200&gt;100,N200&gt;100,O200&gt;100,P200&gt;100),"ผิด",IF(OR(M200="",N200="",O200="",P200=""),"ขาด",IF(OR(M200&lt;25,N200&lt;25,O200&lt;25,P200&lt;25),"ตก",IF(Q200&lt;280,"ตก","ได้"))))</f>
        <v>ขาด</v>
      </c>
      <c r="S200" s="11">
        <v>193</v>
      </c>
    </row>
    <row r="201" spans="1:19" x14ac:dyDescent="0.55000000000000004">
      <c r="A201" s="35"/>
      <c r="B201" s="14" t="s">
        <v>9</v>
      </c>
      <c r="C201" s="14" t="s">
        <v>10</v>
      </c>
      <c r="D201" s="54"/>
      <c r="E201" s="14" t="s">
        <v>11</v>
      </c>
      <c r="F201" s="44" t="s">
        <v>37</v>
      </c>
      <c r="G201" s="44"/>
      <c r="H201" s="14" t="s">
        <v>14</v>
      </c>
      <c r="I201" s="14" t="s">
        <v>12</v>
      </c>
      <c r="J201" s="14" t="s">
        <v>13</v>
      </c>
      <c r="K201" s="15"/>
      <c r="M201" s="11"/>
      <c r="N201" s="11"/>
      <c r="O201" s="11"/>
      <c r="P201" s="11"/>
      <c r="Q201" s="22"/>
      <c r="R201" s="22"/>
      <c r="S201" s="11">
        <v>194</v>
      </c>
    </row>
    <row r="202" spans="1:19" x14ac:dyDescent="0.55000000000000004">
      <c r="A202" s="35">
        <v>98</v>
      </c>
      <c r="B202" s="14" t="s">
        <v>6</v>
      </c>
      <c r="C202" s="14" t="s">
        <v>0</v>
      </c>
      <c r="D202" s="54"/>
      <c r="E202" s="14" t="s">
        <v>1</v>
      </c>
      <c r="F202" s="44" t="s">
        <v>20</v>
      </c>
      <c r="G202" s="44"/>
      <c r="H202" s="14" t="s">
        <v>2</v>
      </c>
      <c r="I202" s="14" t="s">
        <v>3</v>
      </c>
      <c r="J202" s="14" t="s">
        <v>4</v>
      </c>
      <c r="K202" s="15"/>
      <c r="M202" s="11"/>
      <c r="N202" s="11"/>
      <c r="O202" s="11"/>
      <c r="P202" s="11"/>
      <c r="Q202" s="22">
        <f t="shared" ref="Q202" si="191">M202+N202+O202+P202</f>
        <v>0</v>
      </c>
      <c r="R202" s="22" t="str">
        <f t="shared" ref="R202" si="192">IF(OR(M202&gt;100,N202&gt;100,O202&gt;100,P202&gt;100),"ผิด",IF(OR(M202="",N202="",O202="",P202=""),"ขาด",IF(OR(M202&lt;25,N202&lt;25,O202&lt;25,P202&lt;25),"ตก",IF(Q202&lt;280,"ตก","ได้"))))</f>
        <v>ขาด</v>
      </c>
      <c r="S202" s="11">
        <v>195</v>
      </c>
    </row>
    <row r="203" spans="1:19" x14ac:dyDescent="0.55000000000000004">
      <c r="A203" s="35"/>
      <c r="B203" s="14" t="s">
        <v>9</v>
      </c>
      <c r="C203" s="14" t="s">
        <v>10</v>
      </c>
      <c r="D203" s="54"/>
      <c r="E203" s="14" t="s">
        <v>11</v>
      </c>
      <c r="F203" s="44" t="s">
        <v>37</v>
      </c>
      <c r="G203" s="44"/>
      <c r="H203" s="14" t="s">
        <v>14</v>
      </c>
      <c r="I203" s="14" t="s">
        <v>12</v>
      </c>
      <c r="J203" s="14" t="s">
        <v>13</v>
      </c>
      <c r="K203" s="15"/>
      <c r="M203" s="11"/>
      <c r="N203" s="11"/>
      <c r="O203" s="11"/>
      <c r="P203" s="11"/>
      <c r="Q203" s="22"/>
      <c r="R203" s="22"/>
      <c r="S203" s="11">
        <v>196</v>
      </c>
    </row>
    <row r="204" spans="1:19" x14ac:dyDescent="0.55000000000000004">
      <c r="A204" s="35">
        <v>99</v>
      </c>
      <c r="B204" s="14" t="s">
        <v>6</v>
      </c>
      <c r="C204" s="14" t="s">
        <v>0</v>
      </c>
      <c r="D204" s="54"/>
      <c r="E204" s="14" t="s">
        <v>1</v>
      </c>
      <c r="F204" s="44" t="s">
        <v>20</v>
      </c>
      <c r="G204" s="44"/>
      <c r="H204" s="14" t="s">
        <v>2</v>
      </c>
      <c r="I204" s="14" t="s">
        <v>3</v>
      </c>
      <c r="J204" s="14" t="s">
        <v>4</v>
      </c>
      <c r="K204" s="15"/>
      <c r="M204" s="11"/>
      <c r="N204" s="11"/>
      <c r="O204" s="11"/>
      <c r="P204" s="11"/>
      <c r="Q204" s="22">
        <f t="shared" ref="Q204" si="193">M204+N204+O204+P204</f>
        <v>0</v>
      </c>
      <c r="R204" s="22" t="str">
        <f t="shared" ref="R204" si="194">IF(OR(M204&gt;100,N204&gt;100,O204&gt;100,P204&gt;100),"ผิด",IF(OR(M204="",N204="",O204="",P204=""),"ขาด",IF(OR(M204&lt;25,N204&lt;25,O204&lt;25,P204&lt;25),"ตก",IF(Q204&lt;280,"ตก","ได้"))))</f>
        <v>ขาด</v>
      </c>
      <c r="S204" s="11">
        <v>197</v>
      </c>
    </row>
    <row r="205" spans="1:19" x14ac:dyDescent="0.55000000000000004">
      <c r="A205" s="35"/>
      <c r="B205" s="14" t="s">
        <v>9</v>
      </c>
      <c r="C205" s="14" t="s">
        <v>10</v>
      </c>
      <c r="D205" s="54"/>
      <c r="E205" s="14" t="s">
        <v>11</v>
      </c>
      <c r="F205" s="44" t="s">
        <v>37</v>
      </c>
      <c r="G205" s="44"/>
      <c r="H205" s="14" t="s">
        <v>14</v>
      </c>
      <c r="I205" s="14" t="s">
        <v>12</v>
      </c>
      <c r="J205" s="14" t="s">
        <v>13</v>
      </c>
      <c r="K205" s="15"/>
      <c r="M205" s="11"/>
      <c r="N205" s="11"/>
      <c r="O205" s="11"/>
      <c r="P205" s="11"/>
      <c r="Q205" s="22"/>
      <c r="R205" s="22"/>
      <c r="S205" s="11">
        <v>198</v>
      </c>
    </row>
    <row r="206" spans="1:19" x14ac:dyDescent="0.55000000000000004">
      <c r="A206" s="35">
        <v>100</v>
      </c>
      <c r="B206" s="14" t="s">
        <v>6</v>
      </c>
      <c r="C206" s="14" t="s">
        <v>0</v>
      </c>
      <c r="D206" s="54"/>
      <c r="E206" s="14" t="s">
        <v>1</v>
      </c>
      <c r="F206" s="44" t="s">
        <v>20</v>
      </c>
      <c r="G206" s="44"/>
      <c r="H206" s="14" t="s">
        <v>2</v>
      </c>
      <c r="I206" s="14" t="s">
        <v>3</v>
      </c>
      <c r="J206" s="14" t="s">
        <v>4</v>
      </c>
      <c r="K206" s="15"/>
      <c r="M206" s="11"/>
      <c r="N206" s="11"/>
      <c r="O206" s="11"/>
      <c r="P206" s="11"/>
      <c r="Q206" s="22">
        <f t="shared" ref="Q206" si="195">M206+N206+O206+P206</f>
        <v>0</v>
      </c>
      <c r="R206" s="22" t="str">
        <f t="shared" ref="R206" si="196">IF(OR(M206&gt;100,N206&gt;100,O206&gt;100,P206&gt;100),"ผิด",IF(OR(M206="",N206="",O206="",P206=""),"ขาด",IF(OR(M206&lt;25,N206&lt;25,O206&lt;25,P206&lt;25),"ตก",IF(Q206&lt;280,"ตก","ได้"))))</f>
        <v>ขาด</v>
      </c>
      <c r="S206" s="11">
        <v>199</v>
      </c>
    </row>
    <row r="207" spans="1:19" x14ac:dyDescent="0.55000000000000004">
      <c r="A207" s="36"/>
      <c r="B207" s="16" t="s">
        <v>9</v>
      </c>
      <c r="C207" s="16" t="s">
        <v>10</v>
      </c>
      <c r="D207" s="55"/>
      <c r="E207" s="16" t="s">
        <v>11</v>
      </c>
      <c r="F207" s="45" t="s">
        <v>37</v>
      </c>
      <c r="G207" s="45"/>
      <c r="H207" s="16" t="s">
        <v>14</v>
      </c>
      <c r="I207" s="16" t="s">
        <v>12</v>
      </c>
      <c r="J207" s="16" t="s">
        <v>13</v>
      </c>
      <c r="K207" s="17"/>
      <c r="M207" s="11"/>
      <c r="N207" s="11"/>
      <c r="O207" s="11"/>
      <c r="P207" s="11"/>
      <c r="Q207" s="22"/>
      <c r="R207" s="22"/>
      <c r="S207" s="11">
        <v>200</v>
      </c>
    </row>
    <row r="208" spans="1:19" x14ac:dyDescent="0.55000000000000004">
      <c r="A208" s="37"/>
      <c r="B208" s="18"/>
      <c r="C208" s="18"/>
      <c r="D208" s="56"/>
      <c r="E208" s="18"/>
      <c r="F208" s="37"/>
      <c r="G208" s="37"/>
      <c r="H208" s="18"/>
      <c r="I208" s="18"/>
      <c r="J208" s="18"/>
      <c r="K208" s="18"/>
      <c r="M208" s="11"/>
      <c r="N208" s="11"/>
      <c r="O208" s="11"/>
      <c r="P208" s="11"/>
      <c r="Q208" s="22"/>
      <c r="R208" s="22"/>
    </row>
    <row r="209" spans="2:18" x14ac:dyDescent="0.55000000000000004">
      <c r="B209" s="1" t="s">
        <v>15</v>
      </c>
      <c r="C209" s="7"/>
      <c r="D209" s="57"/>
      <c r="E209" s="7"/>
      <c r="F209" s="46"/>
      <c r="G209" s="46"/>
      <c r="H209" s="7"/>
      <c r="I209" s="7"/>
      <c r="J209" s="7"/>
      <c r="K209" s="19"/>
      <c r="M209" s="11"/>
      <c r="N209" s="11"/>
      <c r="O209" s="11"/>
      <c r="P209" s="11"/>
      <c r="Q209" s="22"/>
      <c r="R209" s="22"/>
    </row>
    <row r="210" spans="2:18" x14ac:dyDescent="0.55000000000000004">
      <c r="B210" s="1"/>
      <c r="C210" s="7"/>
      <c r="D210" s="57"/>
      <c r="E210" s="7"/>
      <c r="F210" s="46"/>
      <c r="G210" s="46"/>
      <c r="H210" s="7"/>
      <c r="I210" s="7"/>
      <c r="J210" s="7"/>
      <c r="K210" s="19"/>
      <c r="M210" s="11"/>
      <c r="N210" s="11"/>
      <c r="O210" s="11"/>
      <c r="P210" s="11"/>
      <c r="Q210" s="22"/>
      <c r="R210" s="22"/>
    </row>
    <row r="211" spans="2:18" x14ac:dyDescent="0.55000000000000004">
      <c r="B211" s="1" t="s">
        <v>17</v>
      </c>
      <c r="C211" s="7"/>
      <c r="D211" s="57"/>
      <c r="E211" s="7"/>
      <c r="F211" s="46"/>
      <c r="G211" s="46"/>
      <c r="H211" s="7"/>
      <c r="I211" s="7"/>
      <c r="J211" s="7"/>
      <c r="K211" s="19"/>
      <c r="M211" s="11"/>
      <c r="N211" s="11"/>
      <c r="O211" s="11"/>
      <c r="P211" s="11"/>
      <c r="Q211" s="22"/>
      <c r="R211" s="22"/>
    </row>
    <row r="212" spans="2:18" x14ac:dyDescent="0.55000000000000004">
      <c r="B212" s="1" t="s">
        <v>18</v>
      </c>
      <c r="C212" s="7"/>
      <c r="D212" s="57"/>
      <c r="E212" s="7"/>
      <c r="F212" s="46"/>
      <c r="G212" s="46"/>
      <c r="H212" s="7"/>
      <c r="I212" s="7"/>
      <c r="J212" s="7"/>
      <c r="K212" s="19"/>
      <c r="M212" s="11"/>
      <c r="N212" s="11"/>
      <c r="O212" s="11"/>
      <c r="P212" s="11"/>
      <c r="Q212" s="22"/>
      <c r="R212" s="22"/>
    </row>
    <row r="213" spans="2:18" x14ac:dyDescent="0.55000000000000004">
      <c r="B213" s="1" t="s">
        <v>16</v>
      </c>
      <c r="C213" s="7"/>
      <c r="D213" s="57"/>
      <c r="E213" s="7"/>
      <c r="F213" s="46"/>
      <c r="G213" s="46"/>
      <c r="H213" s="7"/>
      <c r="I213" s="7"/>
      <c r="J213" s="7"/>
      <c r="K213" s="19"/>
      <c r="M213" s="11"/>
      <c r="N213" s="11"/>
      <c r="O213" s="11"/>
      <c r="P213" s="11"/>
      <c r="Q213" s="22"/>
      <c r="R213" s="22"/>
    </row>
  </sheetData>
  <printOptions horizontalCentered="1"/>
  <pageMargins left="0.11811023622047245" right="0.11811023622047245" top="0.78740157480314965" bottom="0.47244094488188981" header="0.39370078740157483" footer="0.19685039370078741"/>
  <pageSetup paperSize="9" orientation="portrait" r:id="rId1"/>
  <headerFooter>
    <oddHeader>&amp;R&amp;18ศ.๒</oddHeader>
    <oddFooter>&amp;R&amp;A  &amp;ห / &amp;จ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</vt:i4>
      </vt:variant>
      <vt:variant>
        <vt:lpstr>ช่วงที่มีชื่อ</vt:lpstr>
      </vt:variant>
      <vt:variant>
        <vt:i4>2</vt:i4>
      </vt:variant>
    </vt:vector>
  </HeadingPairs>
  <TitlesOfParts>
    <vt:vector size="3" baseType="lpstr">
      <vt:lpstr>นักธรรมชั้นโท</vt:lpstr>
      <vt:lpstr>นักธรรมชั้นโท!Print_Area</vt:lpstr>
      <vt:lpstr>นักธรรมชั้นโท!Print_Titles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2016-01-26T06:54:54Z</cp:lastPrinted>
  <dcterms:created xsi:type="dcterms:W3CDTF">2016-01-23T12:46:36Z</dcterms:created>
  <dcterms:modified xsi:type="dcterms:W3CDTF">2016-02-10T17:35:50Z</dcterms:modified>
</cp:coreProperties>
</file>