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2560" windowHeight="8190"/>
  </bookViews>
  <sheets>
    <sheet name="ธรรมศึกษาชั้นเอก" sheetId="1" r:id="rId1"/>
  </sheets>
  <definedNames>
    <definedName name="_xlnm.Print_Titles" localSheetId="0">ธรรมศึกษาชั้นเอก!$7:$7</definedName>
  </definedNames>
  <calcPr calcId="145621"/>
</workbook>
</file>

<file path=xl/calcChain.xml><?xml version="1.0" encoding="utf-8"?>
<calcChain xmlns="http://schemas.openxmlformats.org/spreadsheetml/2006/main">
  <c r="J2" i="1" l="1"/>
  <c r="J1" i="1"/>
  <c r="P206" i="1" l="1"/>
  <c r="O206" i="1"/>
  <c r="P204" i="1"/>
  <c r="O204" i="1"/>
  <c r="P202" i="1"/>
  <c r="O202" i="1"/>
  <c r="P200" i="1"/>
  <c r="O200" i="1"/>
  <c r="P198" i="1"/>
  <c r="O198" i="1"/>
  <c r="P196" i="1"/>
  <c r="O196" i="1"/>
  <c r="P194" i="1"/>
  <c r="O194" i="1"/>
  <c r="P192" i="1"/>
  <c r="O192" i="1"/>
  <c r="P190" i="1"/>
  <c r="O190" i="1"/>
  <c r="P188" i="1"/>
  <c r="O188" i="1"/>
  <c r="P186" i="1"/>
  <c r="O186" i="1"/>
  <c r="P184" i="1"/>
  <c r="O184" i="1"/>
  <c r="P182" i="1"/>
  <c r="O182" i="1"/>
  <c r="P180" i="1"/>
  <c r="O180" i="1"/>
  <c r="P178" i="1"/>
  <c r="O178" i="1"/>
  <c r="P176" i="1"/>
  <c r="O176" i="1"/>
  <c r="P174" i="1"/>
  <c r="O174" i="1"/>
  <c r="P172" i="1"/>
  <c r="O172" i="1"/>
  <c r="P170" i="1"/>
  <c r="O170" i="1"/>
  <c r="P168" i="1"/>
  <c r="O168" i="1"/>
  <c r="P166" i="1"/>
  <c r="O166" i="1"/>
  <c r="P164" i="1"/>
  <c r="O164" i="1"/>
  <c r="P162" i="1"/>
  <c r="O162" i="1"/>
  <c r="P160" i="1"/>
  <c r="O160" i="1"/>
  <c r="P158" i="1"/>
  <c r="O158" i="1"/>
  <c r="P156" i="1"/>
  <c r="O156" i="1"/>
  <c r="P154" i="1"/>
  <c r="O154" i="1"/>
  <c r="P152" i="1"/>
  <c r="O152" i="1"/>
  <c r="P150" i="1"/>
  <c r="O150" i="1"/>
  <c r="P148" i="1"/>
  <c r="O148" i="1"/>
  <c r="P146" i="1"/>
  <c r="O146" i="1"/>
  <c r="P144" i="1"/>
  <c r="O144" i="1"/>
  <c r="P142" i="1"/>
  <c r="O142" i="1"/>
  <c r="P140" i="1"/>
  <c r="O140" i="1"/>
  <c r="P138" i="1"/>
  <c r="O138" i="1"/>
  <c r="P136" i="1"/>
  <c r="O136" i="1"/>
  <c r="P134" i="1"/>
  <c r="O134" i="1"/>
  <c r="P132" i="1"/>
  <c r="O132" i="1"/>
  <c r="P130" i="1"/>
  <c r="O130" i="1"/>
  <c r="P128" i="1"/>
  <c r="O128" i="1"/>
  <c r="P126" i="1"/>
  <c r="O126" i="1"/>
  <c r="P124" i="1"/>
  <c r="O124" i="1"/>
  <c r="P122" i="1"/>
  <c r="O122" i="1"/>
  <c r="P120" i="1"/>
  <c r="O120" i="1"/>
  <c r="P118" i="1"/>
  <c r="O118" i="1"/>
  <c r="P116" i="1"/>
  <c r="O116" i="1"/>
  <c r="P114" i="1"/>
  <c r="O114" i="1"/>
  <c r="P112" i="1"/>
  <c r="O112" i="1"/>
  <c r="P110" i="1"/>
  <c r="O110" i="1"/>
  <c r="P108" i="1"/>
  <c r="O108" i="1"/>
  <c r="P106" i="1"/>
  <c r="O106" i="1"/>
  <c r="P104" i="1"/>
  <c r="O104" i="1"/>
  <c r="P102" i="1"/>
  <c r="O102" i="1"/>
  <c r="P100" i="1"/>
  <c r="O100" i="1"/>
  <c r="P98" i="1"/>
  <c r="O98" i="1"/>
  <c r="P96" i="1"/>
  <c r="O96" i="1"/>
  <c r="P94" i="1"/>
  <c r="O94" i="1"/>
  <c r="P92" i="1"/>
  <c r="O92" i="1"/>
  <c r="P90" i="1"/>
  <c r="O90" i="1"/>
  <c r="P88" i="1"/>
  <c r="O88" i="1"/>
  <c r="P86" i="1"/>
  <c r="O86" i="1"/>
  <c r="P84" i="1"/>
  <c r="O84" i="1"/>
  <c r="P82" i="1"/>
  <c r="O82" i="1"/>
  <c r="P80" i="1"/>
  <c r="O80" i="1"/>
  <c r="P78" i="1"/>
  <c r="O78" i="1"/>
  <c r="P76" i="1"/>
  <c r="O76" i="1"/>
  <c r="P74" i="1"/>
  <c r="O74" i="1"/>
  <c r="P72" i="1"/>
  <c r="O72" i="1"/>
  <c r="P70" i="1"/>
  <c r="O70" i="1"/>
  <c r="P68" i="1"/>
  <c r="O68" i="1"/>
  <c r="P66" i="1"/>
  <c r="O66" i="1"/>
  <c r="P64" i="1"/>
  <c r="O64" i="1"/>
  <c r="P62" i="1"/>
  <c r="O62" i="1"/>
  <c r="P60" i="1"/>
  <c r="O60" i="1"/>
  <c r="P58" i="1"/>
  <c r="O58" i="1"/>
  <c r="P56" i="1"/>
  <c r="O56" i="1"/>
  <c r="P54" i="1"/>
  <c r="O54" i="1"/>
  <c r="P52" i="1"/>
  <c r="O52" i="1"/>
  <c r="P50" i="1"/>
  <c r="O50" i="1"/>
  <c r="P48" i="1"/>
  <c r="O48" i="1"/>
  <c r="P46" i="1"/>
  <c r="O46" i="1"/>
  <c r="P44" i="1"/>
  <c r="O44" i="1"/>
  <c r="P42" i="1"/>
  <c r="O42" i="1"/>
  <c r="P40" i="1"/>
  <c r="O40" i="1"/>
  <c r="P38" i="1"/>
  <c r="O38" i="1"/>
  <c r="P36" i="1"/>
  <c r="O36" i="1"/>
  <c r="P34" i="1"/>
  <c r="O34" i="1"/>
  <c r="P32" i="1"/>
  <c r="O32" i="1"/>
  <c r="P30" i="1"/>
  <c r="O30" i="1"/>
  <c r="P28" i="1"/>
  <c r="O28" i="1"/>
  <c r="P26" i="1"/>
  <c r="O26" i="1"/>
  <c r="P24" i="1"/>
  <c r="O24" i="1"/>
  <c r="P22" i="1"/>
  <c r="O22" i="1"/>
  <c r="P20" i="1"/>
  <c r="O20" i="1"/>
  <c r="P18" i="1"/>
  <c r="O18" i="1"/>
  <c r="P16" i="1"/>
  <c r="O16" i="1"/>
  <c r="P14" i="1"/>
  <c r="O14" i="1"/>
  <c r="P12" i="1"/>
  <c r="O12" i="1"/>
  <c r="P10" i="1"/>
  <c r="K4" i="1" s="1"/>
  <c r="O10" i="1"/>
  <c r="P8" i="1"/>
  <c r="O4" i="1" s="1"/>
  <c r="O8" i="1"/>
  <c r="M4" i="1" l="1"/>
  <c r="L4" i="1" s="1"/>
  <c r="J4" i="1" s="1"/>
  <c r="Q4" i="1" s="1"/>
  <c r="N4" i="1"/>
</calcChain>
</file>

<file path=xl/sharedStrings.xml><?xml version="1.0" encoding="utf-8"?>
<sst xmlns="http://schemas.openxmlformats.org/spreadsheetml/2006/main" count="1431" uniqueCount="39">
  <si>
    <t>ชื่อ</t>
  </si>
  <si>
    <t>นามสกุล</t>
  </si>
  <si>
    <t>สังกัดวัด</t>
  </si>
  <si>
    <t>เมือง/นคร</t>
  </si>
  <si>
    <t>จังหวัด/รัฐ</t>
  </si>
  <si>
    <t>ในสนามหลวง  พ.ศ. ………</t>
  </si>
  <si>
    <t>คำนำ</t>
  </si>
  <si>
    <t>สนามสอบ  วัด………   เมือง/นคร………   จังหวัด/รัฐ………    ประเทศ………</t>
  </si>
  <si>
    <t>เลขที่</t>
  </si>
  <si>
    <t>Title</t>
  </si>
  <si>
    <t>Name</t>
  </si>
  <si>
    <t>Surname</t>
  </si>
  <si>
    <t>Town / city</t>
  </si>
  <si>
    <t>Province / State</t>
  </si>
  <si>
    <t>Wat</t>
  </si>
  <si>
    <t>รับรองตามนี้</t>
  </si>
  <si>
    <t xml:space="preserve">วันที่         เดือน                           พ.ศ.                  </t>
  </si>
  <si>
    <t>(                                                      )</t>
  </si>
  <si>
    <t xml:space="preserve">ตำแหน่ง                                                                   </t>
  </si>
  <si>
    <t>จำนวนผู้สมัครสอบ    คน</t>
  </si>
  <si>
    <t>เกิด ว ด ป</t>
  </si>
  <si>
    <t>ว ด ป</t>
  </si>
  <si>
    <t>บัญชีรายชื่อผู้สมัครขอเข้าสอบ  ธรรมศึกษาชั้นเอก</t>
  </si>
  <si>
    <t>ปกศ.ธศ.โท</t>
  </si>
  <si>
    <t>ส่ง</t>
  </si>
  <si>
    <t>ขาด</t>
  </si>
  <si>
    <t>คง</t>
  </si>
  <si>
    <t>ได้</t>
  </si>
  <si>
    <t>ตก</t>
  </si>
  <si>
    <t>ผิด</t>
  </si>
  <si>
    <t>ลงคะแนนวัดผลสอบ</t>
  </si>
  <si>
    <t>กระทู้</t>
  </si>
  <si>
    <t>ธรรม</t>
  </si>
  <si>
    <t>พุทธ</t>
  </si>
  <si>
    <t>วินัย</t>
  </si>
  <si>
    <t>รวม</t>
  </si>
  <si>
    <t>ผล</t>
  </si>
  <si>
    <t>id</t>
  </si>
  <si>
    <t>Date of Birth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</si>
</sst>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[$-D07041E]0"/>
    <numFmt numFmtId="188" formatCode="[$-D07041E]0."/>
  </numFmts>
  <fonts count="6" x14ac:knownFonts="1">
    <font>
      <sz val="16"/>
      <color theme="1"/>
      <name val="Cordia New"/>
      <family val="2"/>
      <charset val="222"/>
    </font>
    <font>
      <sz val="20"/>
      <color theme="1"/>
      <name val="Cordia New"/>
      <family val="2"/>
      <charset val="222"/>
    </font>
    <font>
      <sz val="18"/>
      <color theme="1"/>
      <name val="Cordia New"/>
      <family val="2"/>
      <charset val="222"/>
    </font>
    <font>
      <sz val="8"/>
      <color theme="1"/>
      <name val="Cordia New"/>
      <family val="2"/>
      <charset val="222"/>
    </font>
    <font>
      <b/>
      <sz val="20"/>
      <color theme="1"/>
      <name val="Cordia New"/>
      <family val="2"/>
      <charset val="222"/>
    </font>
    <font>
      <b/>
      <sz val="20"/>
      <name val="Cordia New"/>
      <family val="2"/>
      <charset val="22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Continuous"/>
    </xf>
    <xf numFmtId="187" fontId="0" fillId="0" borderId="0" xfId="0" applyNumberFormat="1"/>
    <xf numFmtId="187" fontId="0" fillId="0" borderId="0" xfId="0" applyNumberFormat="1" applyAlignment="1">
      <alignment horizontal="centerContinuous"/>
    </xf>
    <xf numFmtId="188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horizontal="centerContinuous"/>
    </xf>
    <xf numFmtId="188" fontId="0" fillId="0" borderId="2" xfId="0" applyNumberFormat="1" applyBorder="1"/>
    <xf numFmtId="0" fontId="0" fillId="0" borderId="2" xfId="0" applyBorder="1"/>
    <xf numFmtId="187" fontId="0" fillId="0" borderId="2" xfId="0" applyNumberFormat="1" applyBorder="1"/>
    <xf numFmtId="188" fontId="1" fillId="0" borderId="0" xfId="0" applyNumberFormat="1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187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88" fontId="2" fillId="0" borderId="6" xfId="0" applyNumberFormat="1" applyFont="1" applyBorder="1" applyAlignment="1">
      <alignment horizontal="center" shrinkToFit="1"/>
    </xf>
    <xf numFmtId="0" fontId="2" fillId="0" borderId="1" xfId="0" applyFont="1" applyBorder="1" applyAlignment="1">
      <alignment horizontal="center" shrinkToFit="1"/>
    </xf>
    <xf numFmtId="187" fontId="2" fillId="0" borderId="1" xfId="0" applyNumberFormat="1" applyFont="1" applyBorder="1" applyAlignment="1">
      <alignment horizontal="center" shrinkToFit="1"/>
    </xf>
    <xf numFmtId="188" fontId="3" fillId="0" borderId="0" xfId="0" applyNumberFormat="1" applyFont="1" applyBorder="1"/>
    <xf numFmtId="0" fontId="3" fillId="0" borderId="0" xfId="0" applyFont="1"/>
    <xf numFmtId="187" fontId="3" fillId="0" borderId="0" xfId="0" applyNumberFormat="1" applyFont="1"/>
    <xf numFmtId="0" fontId="3" fillId="0" borderId="0" xfId="0" applyFont="1" applyBorder="1"/>
    <xf numFmtId="188" fontId="0" fillId="0" borderId="3" xfId="0" applyNumberFormat="1" applyBorder="1" applyAlignment="1">
      <alignment horizontal="center" shrinkToFit="1"/>
    </xf>
    <xf numFmtId="0" fontId="0" fillId="0" borderId="4" xfId="0" applyBorder="1" applyAlignment="1">
      <alignment shrinkToFit="1"/>
    </xf>
    <xf numFmtId="187" fontId="0" fillId="0" borderId="4" xfId="0" applyNumberFormat="1" applyBorder="1" applyAlignment="1">
      <alignment horizontal="center" shrinkToFit="1"/>
    </xf>
    <xf numFmtId="0" fontId="0" fillId="0" borderId="5" xfId="0" applyBorder="1" applyAlignment="1">
      <alignment shrinkToFit="1"/>
    </xf>
    <xf numFmtId="188" fontId="0" fillId="0" borderId="8" xfId="0" applyNumberFormat="1" applyBorder="1" applyAlignment="1">
      <alignment horizontal="center" shrinkToFit="1"/>
    </xf>
    <xf numFmtId="0" fontId="0" fillId="0" borderId="9" xfId="0" applyBorder="1" applyAlignment="1">
      <alignment shrinkToFit="1"/>
    </xf>
    <xf numFmtId="187" fontId="0" fillId="0" borderId="9" xfId="0" applyNumberFormat="1" applyBorder="1" applyAlignment="1">
      <alignment horizontal="center" shrinkToFit="1"/>
    </xf>
    <xf numFmtId="0" fontId="0" fillId="0" borderId="10" xfId="0" applyBorder="1" applyAlignment="1">
      <alignment shrinkToFit="1"/>
    </xf>
    <xf numFmtId="188" fontId="0" fillId="0" borderId="11" xfId="0" applyNumberFormat="1" applyBorder="1" applyAlignment="1">
      <alignment horizontal="center" shrinkToFit="1"/>
    </xf>
    <xf numFmtId="0" fontId="0" fillId="0" borderId="12" xfId="0" applyBorder="1" applyAlignment="1">
      <alignment shrinkToFit="1"/>
    </xf>
    <xf numFmtId="187" fontId="0" fillId="0" borderId="12" xfId="0" applyNumberFormat="1" applyBorder="1" applyAlignment="1">
      <alignment horizontal="center" shrinkToFit="1"/>
    </xf>
    <xf numFmtId="0" fontId="0" fillId="0" borderId="13" xfId="0" applyBorder="1" applyAlignment="1">
      <alignment shrinkToFit="1"/>
    </xf>
    <xf numFmtId="0" fontId="0" fillId="0" borderId="0" xfId="0" applyFill="1" applyBorder="1" applyAlignment="1">
      <alignment horizontal="centerContinuous" shrinkToFit="1"/>
    </xf>
    <xf numFmtId="0" fontId="2" fillId="0" borderId="7" xfId="0" applyFont="1" applyFill="1" applyBorder="1" applyAlignment="1">
      <alignment horizontal="center" shrinkToFit="1"/>
    </xf>
    <xf numFmtId="0" fontId="1" fillId="0" borderId="0" xfId="0" applyFont="1" applyFill="1"/>
    <xf numFmtId="0" fontId="1" fillId="2" borderId="0" xfId="0" applyFont="1" applyFill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3" fillId="0" borderId="0" xfId="0" applyFont="1" applyFill="1"/>
    <xf numFmtId="0" fontId="3" fillId="2" borderId="0" xfId="0" applyFont="1" applyFill="1"/>
    <xf numFmtId="0" fontId="0" fillId="0" borderId="0" xfId="0" applyFill="1"/>
    <xf numFmtId="0" fontId="2" fillId="0" borderId="0" xfId="0" applyFont="1" applyFill="1" applyBorder="1" applyAlignment="1">
      <alignment horizontal="center" shrinkToFit="1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251783</xdr:colOff>
      <xdr:row>0</xdr:row>
      <xdr:rowOff>8238</xdr:rowOff>
    </xdr:from>
    <xdr:to>
      <xdr:col>5</xdr:col>
      <xdr:colOff>632369</xdr:colOff>
      <xdr:row>0</xdr:row>
      <xdr:rowOff>1122663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2109" y="8238"/>
          <a:ext cx="1117738" cy="1114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3"/>
  <sheetViews>
    <sheetView tabSelected="1" zoomScaleNormal="100" workbookViewId="0">
      <selection activeCell="J7" sqref="J7"/>
    </sheetView>
  </sheetViews>
  <sheetFormatPr defaultRowHeight="24" x14ac:dyDescent="0.55000000000000004"/>
  <cols>
    <col min="1" max="1" width="5.625" style="4" customWidth="1"/>
    <col min="2" max="2" width="5.75" bestFit="1" customWidth="1"/>
    <col min="3" max="4" width="13.625" customWidth="1"/>
    <col min="5" max="5" width="9.625" style="2" customWidth="1"/>
    <col min="6" max="8" width="13.625" customWidth="1"/>
    <col min="9" max="9" width="9" style="5"/>
    <col min="10" max="10" width="9" style="44"/>
    <col min="11" max="14" width="6.125" style="44" customWidth="1"/>
    <col min="15" max="16" width="6.125" style="48" customWidth="1"/>
    <col min="17" max="17" width="4.25" style="44" customWidth="1"/>
  </cols>
  <sheetData>
    <row r="1" spans="1:17" ht="97.5" customHeight="1" x14ac:dyDescent="0.7">
      <c r="J1" s="35" t="str">
        <f>"นักธรรม 70% ผ่าน = "&amp;400*70/100&amp;" / 400 ข้อสอบวิชาละ 10 ข้อ"</f>
        <v>นักธรรม 70% ผ่าน = 280 / 400 ข้อสอบวิชาละ 10 ข้อ</v>
      </c>
      <c r="K1" s="35"/>
      <c r="L1" s="35"/>
      <c r="M1" s="35"/>
      <c r="N1" s="35"/>
      <c r="O1" s="36"/>
      <c r="P1" s="36"/>
      <c r="Q1" s="35"/>
    </row>
    <row r="2" spans="1:17" ht="30.75" x14ac:dyDescent="0.7">
      <c r="A2" s="10" t="s">
        <v>22</v>
      </c>
      <c r="B2" s="11"/>
      <c r="C2" s="11"/>
      <c r="D2" s="11"/>
      <c r="E2" s="12"/>
      <c r="F2" s="11"/>
      <c r="G2" s="11"/>
      <c r="H2" s="11"/>
      <c r="I2" s="13"/>
      <c r="J2" s="35" t="str">
        <f>"ธรรมศึกษา 50% ผ่าน = "&amp;280*50/100&amp;" / 280 ข้อสอบวิชาละ 7 ข้อ"</f>
        <v>ธรรมศึกษา 50% ผ่าน = 140 / 280 ข้อสอบวิชาละ 7 ข้อ</v>
      </c>
      <c r="K2" s="35"/>
      <c r="L2" s="35"/>
      <c r="M2" s="35"/>
      <c r="N2" s="35"/>
      <c r="O2" s="36"/>
      <c r="P2" s="36"/>
      <c r="Q2" s="35"/>
    </row>
    <row r="3" spans="1:17" ht="30.75" x14ac:dyDescent="0.7">
      <c r="A3" s="10" t="s">
        <v>5</v>
      </c>
      <c r="B3" s="11"/>
      <c r="C3" s="11"/>
      <c r="D3" s="11"/>
      <c r="E3" s="12"/>
      <c r="F3" s="11"/>
      <c r="G3" s="11"/>
      <c r="H3" s="11"/>
      <c r="I3" s="13"/>
      <c r="J3" s="37" t="s">
        <v>24</v>
      </c>
      <c r="K3" s="37" t="s">
        <v>25</v>
      </c>
      <c r="L3" s="37" t="s">
        <v>26</v>
      </c>
      <c r="M3" s="37" t="s">
        <v>27</v>
      </c>
      <c r="N3" s="37" t="s">
        <v>28</v>
      </c>
      <c r="O3" s="38" t="s">
        <v>29</v>
      </c>
      <c r="P3" s="36"/>
      <c r="Q3" s="35"/>
    </row>
    <row r="4" spans="1:17" ht="30.75" x14ac:dyDescent="0.7">
      <c r="A4" s="10" t="s">
        <v>7</v>
      </c>
      <c r="B4" s="11"/>
      <c r="C4" s="11"/>
      <c r="D4" s="11"/>
      <c r="E4" s="12"/>
      <c r="F4" s="11"/>
      <c r="G4" s="11"/>
      <c r="H4" s="11"/>
      <c r="I4" s="13"/>
      <c r="J4" s="37">
        <f>K4+L4</f>
        <v>100</v>
      </c>
      <c r="K4" s="37">
        <f>COUNTIF(P:P,"ขาด")</f>
        <v>100</v>
      </c>
      <c r="L4" s="37">
        <f>M4+N4+O4</f>
        <v>0</v>
      </c>
      <c r="M4" s="37">
        <f>COUNTIF(P:P,"ได้")</f>
        <v>0</v>
      </c>
      <c r="N4" s="37">
        <f>COUNTIF(P:P,"ตก")</f>
        <v>0</v>
      </c>
      <c r="O4" s="39">
        <f>COUNTIF(P:P,"ผิด")</f>
        <v>0</v>
      </c>
      <c r="P4" s="36"/>
      <c r="Q4" s="35" t="str">
        <f>CONCATENATE("ส่งสอบ ",TEXT(J4,"t0")," คน  ขาดสอบ ",TEXT(K4,"t0")," คน  คงสอบ ",TEXT(L4,"t0")," คน  สอบได้ ",TEXT(M4,"t0")," คน  สอบตก ",TEXT(N4,"t0")," คน")</f>
        <v>ส่งสอบ ๑๐๐ คน  ขาดสอบ ๑๐๐ คน  คงสอบ ๐ คน  สอบได้ ๐ คน  สอบตก ๐ คน</v>
      </c>
    </row>
    <row r="5" spans="1:17" ht="30.75" x14ac:dyDescent="0.7">
      <c r="A5" s="10" t="s">
        <v>19</v>
      </c>
      <c r="B5" s="11"/>
      <c r="C5" s="11"/>
      <c r="D5" s="11"/>
      <c r="E5" s="12"/>
      <c r="F5" s="11"/>
      <c r="G5" s="11"/>
      <c r="H5" s="11"/>
      <c r="I5" s="13"/>
      <c r="J5" s="35"/>
      <c r="K5" s="40" t="s">
        <v>30</v>
      </c>
      <c r="L5" s="40"/>
      <c r="M5" s="40"/>
      <c r="N5" s="40"/>
      <c r="O5" s="41"/>
      <c r="P5" s="41"/>
      <c r="Q5" s="35"/>
    </row>
    <row r="6" spans="1:17" s="18" customFormat="1" ht="12.75" x14ac:dyDescent="0.3">
      <c r="A6" s="17"/>
      <c r="E6" s="19"/>
      <c r="I6" s="20"/>
      <c r="J6" s="42"/>
      <c r="K6" s="42"/>
      <c r="L6" s="42"/>
      <c r="M6" s="42"/>
      <c r="N6" s="42"/>
      <c r="O6" s="43"/>
      <c r="P6" s="43"/>
      <c r="Q6" s="42"/>
    </row>
    <row r="7" spans="1:17" ht="27.75" x14ac:dyDescent="0.65">
      <c r="A7" s="14" t="s">
        <v>8</v>
      </c>
      <c r="B7" s="15" t="s">
        <v>6</v>
      </c>
      <c r="C7" s="15" t="s">
        <v>0</v>
      </c>
      <c r="D7" s="15" t="s">
        <v>1</v>
      </c>
      <c r="E7" s="16" t="s">
        <v>20</v>
      </c>
      <c r="F7" s="15" t="s">
        <v>2</v>
      </c>
      <c r="G7" s="15" t="s">
        <v>3</v>
      </c>
      <c r="H7" s="15" t="s">
        <v>4</v>
      </c>
      <c r="I7" s="34" t="s">
        <v>23</v>
      </c>
      <c r="K7" s="45" t="s">
        <v>31</v>
      </c>
      <c r="L7" s="46" t="s">
        <v>32</v>
      </c>
      <c r="M7" s="46" t="s">
        <v>33</v>
      </c>
      <c r="N7" s="46" t="s">
        <v>34</v>
      </c>
      <c r="O7" s="47" t="s">
        <v>35</v>
      </c>
      <c r="P7" s="47" t="s">
        <v>36</v>
      </c>
      <c r="Q7" s="46" t="s">
        <v>37</v>
      </c>
    </row>
    <row r="8" spans="1:17" x14ac:dyDescent="0.55000000000000004">
      <c r="A8" s="21">
        <v>1</v>
      </c>
      <c r="B8" s="22" t="s">
        <v>6</v>
      </c>
      <c r="C8" s="22" t="s">
        <v>0</v>
      </c>
      <c r="D8" s="22" t="s">
        <v>1</v>
      </c>
      <c r="E8" s="23" t="s">
        <v>21</v>
      </c>
      <c r="F8" s="22" t="s">
        <v>2</v>
      </c>
      <c r="G8" s="22" t="s">
        <v>3</v>
      </c>
      <c r="H8" s="22" t="s">
        <v>4</v>
      </c>
      <c r="I8" s="24"/>
      <c r="K8" s="46"/>
      <c r="L8" s="46"/>
      <c r="M8" s="46"/>
      <c r="N8" s="46"/>
      <c r="O8" s="47">
        <f>K8+L8+M8+N8</f>
        <v>0</v>
      </c>
      <c r="P8" s="47" t="str">
        <f>IF(OR(K8&gt;70,L8&gt;70,M8&gt;70,N8&gt;70),"ผิด",IF(OR(K8="",L8="",M8="",N8=""),"ขาด",IF(OR(K8&lt;25,L8&lt;25,M8&lt;25,N8&lt;25),"ตก",IF(O8&lt;140,"ตก","ได้"))))</f>
        <v>ขาด</v>
      </c>
      <c r="Q8" s="46">
        <v>1</v>
      </c>
    </row>
    <row r="9" spans="1:17" x14ac:dyDescent="0.55000000000000004">
      <c r="A9" s="29"/>
      <c r="B9" s="30" t="s">
        <v>9</v>
      </c>
      <c r="C9" s="30" t="s">
        <v>10</v>
      </c>
      <c r="D9" s="30" t="s">
        <v>11</v>
      </c>
      <c r="E9" s="31" t="s">
        <v>38</v>
      </c>
      <c r="F9" s="30" t="s">
        <v>14</v>
      </c>
      <c r="G9" s="30" t="s">
        <v>12</v>
      </c>
      <c r="H9" s="30" t="s">
        <v>13</v>
      </c>
      <c r="I9" s="32"/>
      <c r="K9" s="46"/>
      <c r="L9" s="46"/>
      <c r="M9" s="46"/>
      <c r="N9" s="46"/>
      <c r="O9" s="47"/>
      <c r="P9" s="47"/>
      <c r="Q9" s="46">
        <v>2</v>
      </c>
    </row>
    <row r="10" spans="1:17" x14ac:dyDescent="0.55000000000000004">
      <c r="A10" s="29">
        <v>2</v>
      </c>
      <c r="B10" s="30" t="s">
        <v>6</v>
      </c>
      <c r="C10" s="30" t="s">
        <v>0</v>
      </c>
      <c r="D10" s="30" t="s">
        <v>1</v>
      </c>
      <c r="E10" s="31" t="s">
        <v>21</v>
      </c>
      <c r="F10" s="30" t="s">
        <v>2</v>
      </c>
      <c r="G10" s="30" t="s">
        <v>3</v>
      </c>
      <c r="H10" s="30" t="s">
        <v>4</v>
      </c>
      <c r="I10" s="32"/>
      <c r="K10" s="46"/>
      <c r="L10" s="46"/>
      <c r="M10" s="46"/>
      <c r="N10" s="46"/>
      <c r="O10" s="47">
        <f>K10+L10+M10+N10</f>
        <v>0</v>
      </c>
      <c r="P10" s="47" t="str">
        <f>IF(OR(K10&gt;70,L10&gt;70,M10&gt;70,N10&gt;70),"ผิด",IF(OR(K10="",L10="",M10="",N10=""),"ขาด",IF(OR(K10&lt;25,L10&lt;25,M10&lt;25,N10&lt;25),"ตก",IF(O10&lt;140,"ตก","ได้"))))</f>
        <v>ขาด</v>
      </c>
      <c r="Q10" s="46">
        <v>3</v>
      </c>
    </row>
    <row r="11" spans="1:17" x14ac:dyDescent="0.55000000000000004">
      <c r="A11" s="29"/>
      <c r="B11" s="30" t="s">
        <v>9</v>
      </c>
      <c r="C11" s="30" t="s">
        <v>10</v>
      </c>
      <c r="D11" s="30" t="s">
        <v>11</v>
      </c>
      <c r="E11" s="31" t="s">
        <v>38</v>
      </c>
      <c r="F11" s="30" t="s">
        <v>14</v>
      </c>
      <c r="G11" s="30" t="s">
        <v>12</v>
      </c>
      <c r="H11" s="30" t="s">
        <v>13</v>
      </c>
      <c r="I11" s="32"/>
      <c r="K11" s="46"/>
      <c r="L11" s="46"/>
      <c r="M11" s="46"/>
      <c r="N11" s="46"/>
      <c r="O11" s="47"/>
      <c r="P11" s="47"/>
      <c r="Q11" s="46">
        <v>4</v>
      </c>
    </row>
    <row r="12" spans="1:17" x14ac:dyDescent="0.55000000000000004">
      <c r="A12" s="29">
        <v>3</v>
      </c>
      <c r="B12" s="30" t="s">
        <v>6</v>
      </c>
      <c r="C12" s="30" t="s">
        <v>0</v>
      </c>
      <c r="D12" s="30" t="s">
        <v>1</v>
      </c>
      <c r="E12" s="31" t="s">
        <v>21</v>
      </c>
      <c r="F12" s="30" t="s">
        <v>2</v>
      </c>
      <c r="G12" s="30" t="s">
        <v>3</v>
      </c>
      <c r="H12" s="30" t="s">
        <v>4</v>
      </c>
      <c r="I12" s="32"/>
      <c r="K12" s="46"/>
      <c r="L12" s="46"/>
      <c r="M12" s="46"/>
      <c r="N12" s="46"/>
      <c r="O12" s="47">
        <f t="shared" ref="O12" si="0">K12+L12+M12+N12</f>
        <v>0</v>
      </c>
      <c r="P12" s="47" t="str">
        <f t="shared" ref="P12" si="1">IF(OR(K12&gt;70,L12&gt;70,M12&gt;70,N12&gt;70),"ผิด",IF(OR(K12="",L12="",M12="",N12=""),"ขาด",IF(OR(K12&lt;25,L12&lt;25,M12&lt;25,N12&lt;25),"ตก",IF(O12&lt;140,"ตก","ได้"))))</f>
        <v>ขาด</v>
      </c>
      <c r="Q12" s="46">
        <v>5</v>
      </c>
    </row>
    <row r="13" spans="1:17" x14ac:dyDescent="0.55000000000000004">
      <c r="A13" s="29"/>
      <c r="B13" s="30" t="s">
        <v>9</v>
      </c>
      <c r="C13" s="30" t="s">
        <v>10</v>
      </c>
      <c r="D13" s="30" t="s">
        <v>11</v>
      </c>
      <c r="E13" s="31" t="s">
        <v>38</v>
      </c>
      <c r="F13" s="30" t="s">
        <v>14</v>
      </c>
      <c r="G13" s="30" t="s">
        <v>12</v>
      </c>
      <c r="H13" s="30" t="s">
        <v>13</v>
      </c>
      <c r="I13" s="32"/>
      <c r="K13" s="46"/>
      <c r="L13" s="46"/>
      <c r="M13" s="46"/>
      <c r="N13" s="46"/>
      <c r="O13" s="47"/>
      <c r="P13" s="47"/>
      <c r="Q13" s="46">
        <v>6</v>
      </c>
    </row>
    <row r="14" spans="1:17" x14ac:dyDescent="0.55000000000000004">
      <c r="A14" s="29">
        <v>4</v>
      </c>
      <c r="B14" s="30" t="s">
        <v>6</v>
      </c>
      <c r="C14" s="30" t="s">
        <v>0</v>
      </c>
      <c r="D14" s="30" t="s">
        <v>1</v>
      </c>
      <c r="E14" s="31" t="s">
        <v>21</v>
      </c>
      <c r="F14" s="30" t="s">
        <v>2</v>
      </c>
      <c r="G14" s="30" t="s">
        <v>3</v>
      </c>
      <c r="H14" s="30" t="s">
        <v>4</v>
      </c>
      <c r="I14" s="32"/>
      <c r="K14" s="46"/>
      <c r="L14" s="46"/>
      <c r="M14" s="46"/>
      <c r="N14" s="46"/>
      <c r="O14" s="47">
        <f t="shared" ref="O14" si="2">K14+L14+M14+N14</f>
        <v>0</v>
      </c>
      <c r="P14" s="47" t="str">
        <f t="shared" ref="P14" si="3">IF(OR(K14&gt;70,L14&gt;70,M14&gt;70,N14&gt;70),"ผิด",IF(OR(K14="",L14="",M14="",N14=""),"ขาด",IF(OR(K14&lt;25,L14&lt;25,M14&lt;25,N14&lt;25),"ตก",IF(O14&lt;140,"ตก","ได้"))))</f>
        <v>ขาด</v>
      </c>
      <c r="Q14" s="46">
        <v>7</v>
      </c>
    </row>
    <row r="15" spans="1:17" x14ac:dyDescent="0.55000000000000004">
      <c r="A15" s="29"/>
      <c r="B15" s="30" t="s">
        <v>9</v>
      </c>
      <c r="C15" s="30" t="s">
        <v>10</v>
      </c>
      <c r="D15" s="30" t="s">
        <v>11</v>
      </c>
      <c r="E15" s="31" t="s">
        <v>38</v>
      </c>
      <c r="F15" s="30" t="s">
        <v>14</v>
      </c>
      <c r="G15" s="30" t="s">
        <v>12</v>
      </c>
      <c r="H15" s="30" t="s">
        <v>13</v>
      </c>
      <c r="I15" s="32"/>
      <c r="K15" s="46"/>
      <c r="L15" s="46"/>
      <c r="M15" s="46"/>
      <c r="N15" s="46"/>
      <c r="O15" s="47"/>
      <c r="P15" s="47"/>
      <c r="Q15" s="46">
        <v>8</v>
      </c>
    </row>
    <row r="16" spans="1:17" x14ac:dyDescent="0.55000000000000004">
      <c r="A16" s="29">
        <v>5</v>
      </c>
      <c r="B16" s="30" t="s">
        <v>6</v>
      </c>
      <c r="C16" s="30" t="s">
        <v>0</v>
      </c>
      <c r="D16" s="30" t="s">
        <v>1</v>
      </c>
      <c r="E16" s="31" t="s">
        <v>21</v>
      </c>
      <c r="F16" s="30" t="s">
        <v>2</v>
      </c>
      <c r="G16" s="30" t="s">
        <v>3</v>
      </c>
      <c r="H16" s="30" t="s">
        <v>4</v>
      </c>
      <c r="I16" s="32"/>
      <c r="K16" s="46"/>
      <c r="L16" s="46"/>
      <c r="M16" s="46"/>
      <c r="N16" s="46"/>
      <c r="O16" s="47">
        <f t="shared" ref="O16" si="4">K16+L16+M16+N16</f>
        <v>0</v>
      </c>
      <c r="P16" s="47" t="str">
        <f t="shared" ref="P16" si="5">IF(OR(K16&gt;70,L16&gt;70,M16&gt;70,N16&gt;70),"ผิด",IF(OR(K16="",L16="",M16="",N16=""),"ขาด",IF(OR(K16&lt;25,L16&lt;25,M16&lt;25,N16&lt;25),"ตก",IF(O16&lt;140,"ตก","ได้"))))</f>
        <v>ขาด</v>
      </c>
      <c r="Q16" s="46">
        <v>9</v>
      </c>
    </row>
    <row r="17" spans="1:17" x14ac:dyDescent="0.55000000000000004">
      <c r="A17" s="29"/>
      <c r="B17" s="30" t="s">
        <v>9</v>
      </c>
      <c r="C17" s="30" t="s">
        <v>10</v>
      </c>
      <c r="D17" s="30" t="s">
        <v>11</v>
      </c>
      <c r="E17" s="31" t="s">
        <v>38</v>
      </c>
      <c r="F17" s="30" t="s">
        <v>14</v>
      </c>
      <c r="G17" s="30" t="s">
        <v>12</v>
      </c>
      <c r="H17" s="30" t="s">
        <v>13</v>
      </c>
      <c r="I17" s="32"/>
      <c r="K17" s="46"/>
      <c r="L17" s="46"/>
      <c r="M17" s="46"/>
      <c r="N17" s="46"/>
      <c r="O17" s="47"/>
      <c r="P17" s="47"/>
      <c r="Q17" s="46">
        <v>10</v>
      </c>
    </row>
    <row r="18" spans="1:17" x14ac:dyDescent="0.55000000000000004">
      <c r="A18" s="29">
        <v>6</v>
      </c>
      <c r="B18" s="30" t="s">
        <v>6</v>
      </c>
      <c r="C18" s="30" t="s">
        <v>0</v>
      </c>
      <c r="D18" s="30" t="s">
        <v>1</v>
      </c>
      <c r="E18" s="31" t="s">
        <v>21</v>
      </c>
      <c r="F18" s="30" t="s">
        <v>2</v>
      </c>
      <c r="G18" s="30" t="s">
        <v>3</v>
      </c>
      <c r="H18" s="30" t="s">
        <v>4</v>
      </c>
      <c r="I18" s="32"/>
      <c r="K18" s="46"/>
      <c r="L18" s="46"/>
      <c r="M18" s="46"/>
      <c r="N18" s="46"/>
      <c r="O18" s="47">
        <f t="shared" ref="O18" si="6">K18+L18+M18+N18</f>
        <v>0</v>
      </c>
      <c r="P18" s="47" t="str">
        <f t="shared" ref="P18" si="7">IF(OR(K18&gt;70,L18&gt;70,M18&gt;70,N18&gt;70),"ผิด",IF(OR(K18="",L18="",M18="",N18=""),"ขาด",IF(OR(K18&lt;25,L18&lt;25,M18&lt;25,N18&lt;25),"ตก",IF(O18&lt;140,"ตก","ได้"))))</f>
        <v>ขาด</v>
      </c>
      <c r="Q18" s="46">
        <v>11</v>
      </c>
    </row>
    <row r="19" spans="1:17" x14ac:dyDescent="0.55000000000000004">
      <c r="A19" s="29"/>
      <c r="B19" s="30" t="s">
        <v>9</v>
      </c>
      <c r="C19" s="30" t="s">
        <v>10</v>
      </c>
      <c r="D19" s="30" t="s">
        <v>11</v>
      </c>
      <c r="E19" s="31" t="s">
        <v>38</v>
      </c>
      <c r="F19" s="30" t="s">
        <v>14</v>
      </c>
      <c r="G19" s="30" t="s">
        <v>12</v>
      </c>
      <c r="H19" s="30" t="s">
        <v>13</v>
      </c>
      <c r="I19" s="32"/>
      <c r="K19" s="46"/>
      <c r="L19" s="46"/>
      <c r="M19" s="46"/>
      <c r="N19" s="46"/>
      <c r="O19" s="47"/>
      <c r="P19" s="47"/>
      <c r="Q19" s="46">
        <v>12</v>
      </c>
    </row>
    <row r="20" spans="1:17" x14ac:dyDescent="0.55000000000000004">
      <c r="A20" s="29">
        <v>7</v>
      </c>
      <c r="B20" s="30" t="s">
        <v>6</v>
      </c>
      <c r="C20" s="30" t="s">
        <v>0</v>
      </c>
      <c r="D20" s="30" t="s">
        <v>1</v>
      </c>
      <c r="E20" s="31" t="s">
        <v>21</v>
      </c>
      <c r="F20" s="30" t="s">
        <v>2</v>
      </c>
      <c r="G20" s="30" t="s">
        <v>3</v>
      </c>
      <c r="H20" s="30" t="s">
        <v>4</v>
      </c>
      <c r="I20" s="32"/>
      <c r="K20" s="46"/>
      <c r="L20" s="46"/>
      <c r="M20" s="46"/>
      <c r="N20" s="46"/>
      <c r="O20" s="47">
        <f t="shared" ref="O20" si="8">K20+L20+M20+N20</f>
        <v>0</v>
      </c>
      <c r="P20" s="47" t="str">
        <f t="shared" ref="P20" si="9">IF(OR(K20&gt;70,L20&gt;70,M20&gt;70,N20&gt;70),"ผิด",IF(OR(K20="",L20="",M20="",N20=""),"ขาด",IF(OR(K20&lt;25,L20&lt;25,M20&lt;25,N20&lt;25),"ตก",IF(O20&lt;140,"ตก","ได้"))))</f>
        <v>ขาด</v>
      </c>
      <c r="Q20" s="46">
        <v>13</v>
      </c>
    </row>
    <row r="21" spans="1:17" x14ac:dyDescent="0.55000000000000004">
      <c r="A21" s="29"/>
      <c r="B21" s="30" t="s">
        <v>9</v>
      </c>
      <c r="C21" s="30" t="s">
        <v>10</v>
      </c>
      <c r="D21" s="30" t="s">
        <v>11</v>
      </c>
      <c r="E21" s="31" t="s">
        <v>38</v>
      </c>
      <c r="F21" s="30" t="s">
        <v>14</v>
      </c>
      <c r="G21" s="30" t="s">
        <v>12</v>
      </c>
      <c r="H21" s="30" t="s">
        <v>13</v>
      </c>
      <c r="I21" s="32"/>
      <c r="K21" s="46"/>
      <c r="L21" s="46"/>
      <c r="M21" s="46"/>
      <c r="N21" s="46"/>
      <c r="O21" s="47"/>
      <c r="P21" s="47"/>
      <c r="Q21" s="46">
        <v>14</v>
      </c>
    </row>
    <row r="22" spans="1:17" x14ac:dyDescent="0.55000000000000004">
      <c r="A22" s="29">
        <v>8</v>
      </c>
      <c r="B22" s="30" t="s">
        <v>6</v>
      </c>
      <c r="C22" s="30" t="s">
        <v>0</v>
      </c>
      <c r="D22" s="30" t="s">
        <v>1</v>
      </c>
      <c r="E22" s="31" t="s">
        <v>21</v>
      </c>
      <c r="F22" s="30" t="s">
        <v>2</v>
      </c>
      <c r="G22" s="30" t="s">
        <v>3</v>
      </c>
      <c r="H22" s="30" t="s">
        <v>4</v>
      </c>
      <c r="I22" s="32"/>
      <c r="K22" s="46"/>
      <c r="L22" s="46"/>
      <c r="M22" s="46"/>
      <c r="N22" s="46"/>
      <c r="O22" s="47">
        <f t="shared" ref="O22" si="10">K22+L22+M22+N22</f>
        <v>0</v>
      </c>
      <c r="P22" s="47" t="str">
        <f t="shared" ref="P22" si="11">IF(OR(K22&gt;70,L22&gt;70,M22&gt;70,N22&gt;70),"ผิด",IF(OR(K22="",L22="",M22="",N22=""),"ขาด",IF(OR(K22&lt;25,L22&lt;25,M22&lt;25,N22&lt;25),"ตก",IF(O22&lt;140,"ตก","ได้"))))</f>
        <v>ขาด</v>
      </c>
      <c r="Q22" s="46">
        <v>15</v>
      </c>
    </row>
    <row r="23" spans="1:17" x14ac:dyDescent="0.55000000000000004">
      <c r="A23" s="29"/>
      <c r="B23" s="30" t="s">
        <v>9</v>
      </c>
      <c r="C23" s="30" t="s">
        <v>10</v>
      </c>
      <c r="D23" s="30" t="s">
        <v>11</v>
      </c>
      <c r="E23" s="31" t="s">
        <v>38</v>
      </c>
      <c r="F23" s="30" t="s">
        <v>14</v>
      </c>
      <c r="G23" s="30" t="s">
        <v>12</v>
      </c>
      <c r="H23" s="30" t="s">
        <v>13</v>
      </c>
      <c r="I23" s="32"/>
      <c r="K23" s="46"/>
      <c r="L23" s="46"/>
      <c r="M23" s="46"/>
      <c r="N23" s="46"/>
      <c r="O23" s="47"/>
      <c r="P23" s="47"/>
      <c r="Q23" s="46">
        <v>16</v>
      </c>
    </row>
    <row r="24" spans="1:17" x14ac:dyDescent="0.55000000000000004">
      <c r="A24" s="29">
        <v>9</v>
      </c>
      <c r="B24" s="30" t="s">
        <v>6</v>
      </c>
      <c r="C24" s="30" t="s">
        <v>0</v>
      </c>
      <c r="D24" s="30" t="s">
        <v>1</v>
      </c>
      <c r="E24" s="31" t="s">
        <v>21</v>
      </c>
      <c r="F24" s="30" t="s">
        <v>2</v>
      </c>
      <c r="G24" s="30" t="s">
        <v>3</v>
      </c>
      <c r="H24" s="30" t="s">
        <v>4</v>
      </c>
      <c r="I24" s="32"/>
      <c r="K24" s="46"/>
      <c r="L24" s="46"/>
      <c r="M24" s="46"/>
      <c r="N24" s="46"/>
      <c r="O24" s="47">
        <f t="shared" ref="O24" si="12">K24+L24+M24+N24</f>
        <v>0</v>
      </c>
      <c r="P24" s="47" t="str">
        <f t="shared" ref="P24" si="13">IF(OR(K24&gt;70,L24&gt;70,M24&gt;70,N24&gt;70),"ผิด",IF(OR(K24="",L24="",M24="",N24=""),"ขาด",IF(OR(K24&lt;25,L24&lt;25,M24&lt;25,N24&lt;25),"ตก",IF(O24&lt;140,"ตก","ได้"))))</f>
        <v>ขาด</v>
      </c>
      <c r="Q24" s="46">
        <v>17</v>
      </c>
    </row>
    <row r="25" spans="1:17" x14ac:dyDescent="0.55000000000000004">
      <c r="A25" s="29"/>
      <c r="B25" s="30" t="s">
        <v>9</v>
      </c>
      <c r="C25" s="30" t="s">
        <v>10</v>
      </c>
      <c r="D25" s="30" t="s">
        <v>11</v>
      </c>
      <c r="E25" s="31" t="s">
        <v>38</v>
      </c>
      <c r="F25" s="30" t="s">
        <v>14</v>
      </c>
      <c r="G25" s="30" t="s">
        <v>12</v>
      </c>
      <c r="H25" s="30" t="s">
        <v>13</v>
      </c>
      <c r="I25" s="32"/>
      <c r="K25" s="46"/>
      <c r="L25" s="46"/>
      <c r="M25" s="46"/>
      <c r="N25" s="46"/>
      <c r="O25" s="47"/>
      <c r="P25" s="47"/>
      <c r="Q25" s="46">
        <v>18</v>
      </c>
    </row>
    <row r="26" spans="1:17" x14ac:dyDescent="0.55000000000000004">
      <c r="A26" s="29">
        <v>10</v>
      </c>
      <c r="B26" s="30" t="s">
        <v>6</v>
      </c>
      <c r="C26" s="30" t="s">
        <v>0</v>
      </c>
      <c r="D26" s="30" t="s">
        <v>1</v>
      </c>
      <c r="E26" s="31" t="s">
        <v>21</v>
      </c>
      <c r="F26" s="30" t="s">
        <v>2</v>
      </c>
      <c r="G26" s="30" t="s">
        <v>3</v>
      </c>
      <c r="H26" s="30" t="s">
        <v>4</v>
      </c>
      <c r="I26" s="32"/>
      <c r="K26" s="46"/>
      <c r="L26" s="46"/>
      <c r="M26" s="46"/>
      <c r="N26" s="46"/>
      <c r="O26" s="47">
        <f t="shared" ref="O26" si="14">K26+L26+M26+N26</f>
        <v>0</v>
      </c>
      <c r="P26" s="47" t="str">
        <f t="shared" ref="P26" si="15">IF(OR(K26&gt;70,L26&gt;70,M26&gt;70,N26&gt;70),"ผิด",IF(OR(K26="",L26="",M26="",N26=""),"ขาด",IF(OR(K26&lt;25,L26&lt;25,M26&lt;25,N26&lt;25),"ตก",IF(O26&lt;140,"ตก","ได้"))))</f>
        <v>ขาด</v>
      </c>
      <c r="Q26" s="46">
        <v>19</v>
      </c>
    </row>
    <row r="27" spans="1:17" x14ac:dyDescent="0.55000000000000004">
      <c r="A27" s="29"/>
      <c r="B27" s="30" t="s">
        <v>9</v>
      </c>
      <c r="C27" s="30" t="s">
        <v>10</v>
      </c>
      <c r="D27" s="30" t="s">
        <v>11</v>
      </c>
      <c r="E27" s="31" t="s">
        <v>38</v>
      </c>
      <c r="F27" s="30" t="s">
        <v>14</v>
      </c>
      <c r="G27" s="30" t="s">
        <v>12</v>
      </c>
      <c r="H27" s="30" t="s">
        <v>13</v>
      </c>
      <c r="I27" s="32"/>
      <c r="K27" s="46"/>
      <c r="L27" s="46"/>
      <c r="M27" s="46"/>
      <c r="N27" s="46"/>
      <c r="O27" s="47"/>
      <c r="P27" s="47"/>
      <c r="Q27" s="46">
        <v>20</v>
      </c>
    </row>
    <row r="28" spans="1:17" x14ac:dyDescent="0.55000000000000004">
      <c r="A28" s="29">
        <v>11</v>
      </c>
      <c r="B28" s="30" t="s">
        <v>6</v>
      </c>
      <c r="C28" s="30" t="s">
        <v>0</v>
      </c>
      <c r="D28" s="30" t="s">
        <v>1</v>
      </c>
      <c r="E28" s="31" t="s">
        <v>21</v>
      </c>
      <c r="F28" s="30" t="s">
        <v>2</v>
      </c>
      <c r="G28" s="30" t="s">
        <v>3</v>
      </c>
      <c r="H28" s="30" t="s">
        <v>4</v>
      </c>
      <c r="I28" s="32"/>
      <c r="K28" s="46"/>
      <c r="L28" s="46"/>
      <c r="M28" s="46"/>
      <c r="N28" s="46"/>
      <c r="O28" s="47">
        <f t="shared" ref="O28" si="16">K28+L28+M28+N28</f>
        <v>0</v>
      </c>
      <c r="P28" s="47" t="str">
        <f t="shared" ref="P28" si="17">IF(OR(K28&gt;70,L28&gt;70,M28&gt;70,N28&gt;70),"ผิด",IF(OR(K28="",L28="",M28="",N28=""),"ขาด",IF(OR(K28&lt;25,L28&lt;25,M28&lt;25,N28&lt;25),"ตก",IF(O28&lt;140,"ตก","ได้"))))</f>
        <v>ขาด</v>
      </c>
      <c r="Q28" s="46">
        <v>21</v>
      </c>
    </row>
    <row r="29" spans="1:17" x14ac:dyDescent="0.55000000000000004">
      <c r="A29" s="29"/>
      <c r="B29" s="30" t="s">
        <v>9</v>
      </c>
      <c r="C29" s="30" t="s">
        <v>10</v>
      </c>
      <c r="D29" s="30" t="s">
        <v>11</v>
      </c>
      <c r="E29" s="31" t="s">
        <v>38</v>
      </c>
      <c r="F29" s="30" t="s">
        <v>14</v>
      </c>
      <c r="G29" s="30" t="s">
        <v>12</v>
      </c>
      <c r="H29" s="30" t="s">
        <v>13</v>
      </c>
      <c r="I29" s="32"/>
      <c r="K29" s="46"/>
      <c r="L29" s="46"/>
      <c r="M29" s="46"/>
      <c r="N29" s="46"/>
      <c r="O29" s="47"/>
      <c r="P29" s="47"/>
      <c r="Q29" s="46">
        <v>22</v>
      </c>
    </row>
    <row r="30" spans="1:17" x14ac:dyDescent="0.55000000000000004">
      <c r="A30" s="29">
        <v>12</v>
      </c>
      <c r="B30" s="30" t="s">
        <v>6</v>
      </c>
      <c r="C30" s="30" t="s">
        <v>0</v>
      </c>
      <c r="D30" s="30" t="s">
        <v>1</v>
      </c>
      <c r="E30" s="31" t="s">
        <v>21</v>
      </c>
      <c r="F30" s="30" t="s">
        <v>2</v>
      </c>
      <c r="G30" s="30" t="s">
        <v>3</v>
      </c>
      <c r="H30" s="30" t="s">
        <v>4</v>
      </c>
      <c r="I30" s="32"/>
      <c r="K30" s="46"/>
      <c r="L30" s="46"/>
      <c r="M30" s="46"/>
      <c r="N30" s="46"/>
      <c r="O30" s="47">
        <f t="shared" ref="O30" si="18">K30+L30+M30+N30</f>
        <v>0</v>
      </c>
      <c r="P30" s="47" t="str">
        <f t="shared" ref="P30" si="19">IF(OR(K30&gt;70,L30&gt;70,M30&gt;70,N30&gt;70),"ผิด",IF(OR(K30="",L30="",M30="",N30=""),"ขาด",IF(OR(K30&lt;25,L30&lt;25,M30&lt;25,N30&lt;25),"ตก",IF(O30&lt;140,"ตก","ได้"))))</f>
        <v>ขาด</v>
      </c>
      <c r="Q30" s="46">
        <v>23</v>
      </c>
    </row>
    <row r="31" spans="1:17" x14ac:dyDescent="0.55000000000000004">
      <c r="A31" s="29"/>
      <c r="B31" s="30" t="s">
        <v>9</v>
      </c>
      <c r="C31" s="30" t="s">
        <v>10</v>
      </c>
      <c r="D31" s="30" t="s">
        <v>11</v>
      </c>
      <c r="E31" s="31" t="s">
        <v>38</v>
      </c>
      <c r="F31" s="30" t="s">
        <v>14</v>
      </c>
      <c r="G31" s="30" t="s">
        <v>12</v>
      </c>
      <c r="H31" s="30" t="s">
        <v>13</v>
      </c>
      <c r="I31" s="32"/>
      <c r="K31" s="46"/>
      <c r="L31" s="46"/>
      <c r="M31" s="46"/>
      <c r="N31" s="46"/>
      <c r="O31" s="47"/>
      <c r="P31" s="47"/>
      <c r="Q31" s="46">
        <v>24</v>
      </c>
    </row>
    <row r="32" spans="1:17" x14ac:dyDescent="0.55000000000000004">
      <c r="A32" s="29">
        <v>13</v>
      </c>
      <c r="B32" s="30" t="s">
        <v>6</v>
      </c>
      <c r="C32" s="30" t="s">
        <v>0</v>
      </c>
      <c r="D32" s="30" t="s">
        <v>1</v>
      </c>
      <c r="E32" s="31" t="s">
        <v>21</v>
      </c>
      <c r="F32" s="30" t="s">
        <v>2</v>
      </c>
      <c r="G32" s="30" t="s">
        <v>3</v>
      </c>
      <c r="H32" s="30" t="s">
        <v>4</v>
      </c>
      <c r="I32" s="32"/>
      <c r="K32" s="46"/>
      <c r="L32" s="46"/>
      <c r="M32" s="46"/>
      <c r="N32" s="46"/>
      <c r="O32" s="47">
        <f t="shared" ref="O32" si="20">K32+L32+M32+N32</f>
        <v>0</v>
      </c>
      <c r="P32" s="47" t="str">
        <f t="shared" ref="P32" si="21">IF(OR(K32&gt;70,L32&gt;70,M32&gt;70,N32&gt;70),"ผิด",IF(OR(K32="",L32="",M32="",N32=""),"ขาด",IF(OR(K32&lt;25,L32&lt;25,M32&lt;25,N32&lt;25),"ตก",IF(O32&lt;140,"ตก","ได้"))))</f>
        <v>ขาด</v>
      </c>
      <c r="Q32" s="46">
        <v>25</v>
      </c>
    </row>
    <row r="33" spans="1:17" x14ac:dyDescent="0.55000000000000004">
      <c r="A33" s="29"/>
      <c r="B33" s="30" t="s">
        <v>9</v>
      </c>
      <c r="C33" s="30" t="s">
        <v>10</v>
      </c>
      <c r="D33" s="30" t="s">
        <v>11</v>
      </c>
      <c r="E33" s="31" t="s">
        <v>38</v>
      </c>
      <c r="F33" s="30" t="s">
        <v>14</v>
      </c>
      <c r="G33" s="30" t="s">
        <v>12</v>
      </c>
      <c r="H33" s="30" t="s">
        <v>13</v>
      </c>
      <c r="I33" s="32"/>
      <c r="K33" s="46"/>
      <c r="L33" s="46"/>
      <c r="M33" s="46"/>
      <c r="N33" s="46"/>
      <c r="O33" s="47"/>
      <c r="P33" s="47"/>
      <c r="Q33" s="46">
        <v>26</v>
      </c>
    </row>
    <row r="34" spans="1:17" x14ac:dyDescent="0.55000000000000004">
      <c r="A34" s="29">
        <v>14</v>
      </c>
      <c r="B34" s="30" t="s">
        <v>6</v>
      </c>
      <c r="C34" s="30" t="s">
        <v>0</v>
      </c>
      <c r="D34" s="30" t="s">
        <v>1</v>
      </c>
      <c r="E34" s="31" t="s">
        <v>21</v>
      </c>
      <c r="F34" s="30" t="s">
        <v>2</v>
      </c>
      <c r="G34" s="30" t="s">
        <v>3</v>
      </c>
      <c r="H34" s="30" t="s">
        <v>4</v>
      </c>
      <c r="I34" s="32"/>
      <c r="K34" s="46"/>
      <c r="L34" s="46"/>
      <c r="M34" s="46"/>
      <c r="N34" s="46"/>
      <c r="O34" s="47">
        <f t="shared" ref="O34" si="22">K34+L34+M34+N34</f>
        <v>0</v>
      </c>
      <c r="P34" s="47" t="str">
        <f t="shared" ref="P34" si="23">IF(OR(K34&gt;70,L34&gt;70,M34&gt;70,N34&gt;70),"ผิด",IF(OR(K34="",L34="",M34="",N34=""),"ขาด",IF(OR(K34&lt;25,L34&lt;25,M34&lt;25,N34&lt;25),"ตก",IF(O34&lt;140,"ตก","ได้"))))</f>
        <v>ขาด</v>
      </c>
      <c r="Q34" s="46">
        <v>27</v>
      </c>
    </row>
    <row r="35" spans="1:17" x14ac:dyDescent="0.55000000000000004">
      <c r="A35" s="29"/>
      <c r="B35" s="30" t="s">
        <v>9</v>
      </c>
      <c r="C35" s="30" t="s">
        <v>10</v>
      </c>
      <c r="D35" s="30" t="s">
        <v>11</v>
      </c>
      <c r="E35" s="31" t="s">
        <v>38</v>
      </c>
      <c r="F35" s="30" t="s">
        <v>14</v>
      </c>
      <c r="G35" s="30" t="s">
        <v>12</v>
      </c>
      <c r="H35" s="30" t="s">
        <v>13</v>
      </c>
      <c r="I35" s="32"/>
      <c r="K35" s="46"/>
      <c r="L35" s="46"/>
      <c r="M35" s="46"/>
      <c r="N35" s="46"/>
      <c r="O35" s="47"/>
      <c r="P35" s="47"/>
      <c r="Q35" s="46">
        <v>28</v>
      </c>
    </row>
    <row r="36" spans="1:17" x14ac:dyDescent="0.55000000000000004">
      <c r="A36" s="29">
        <v>15</v>
      </c>
      <c r="B36" s="30" t="s">
        <v>6</v>
      </c>
      <c r="C36" s="30" t="s">
        <v>0</v>
      </c>
      <c r="D36" s="30" t="s">
        <v>1</v>
      </c>
      <c r="E36" s="31" t="s">
        <v>21</v>
      </c>
      <c r="F36" s="30" t="s">
        <v>2</v>
      </c>
      <c r="G36" s="30" t="s">
        <v>3</v>
      </c>
      <c r="H36" s="30" t="s">
        <v>4</v>
      </c>
      <c r="I36" s="32"/>
      <c r="K36" s="46"/>
      <c r="L36" s="46"/>
      <c r="M36" s="46"/>
      <c r="N36" s="46"/>
      <c r="O36" s="47">
        <f t="shared" ref="O36" si="24">K36+L36+M36+N36</f>
        <v>0</v>
      </c>
      <c r="P36" s="47" t="str">
        <f t="shared" ref="P36" si="25">IF(OR(K36&gt;70,L36&gt;70,M36&gt;70,N36&gt;70),"ผิด",IF(OR(K36="",L36="",M36="",N36=""),"ขาด",IF(OR(K36&lt;25,L36&lt;25,M36&lt;25,N36&lt;25),"ตก",IF(O36&lt;140,"ตก","ได้"))))</f>
        <v>ขาด</v>
      </c>
      <c r="Q36" s="46">
        <v>29</v>
      </c>
    </row>
    <row r="37" spans="1:17" x14ac:dyDescent="0.55000000000000004">
      <c r="A37" s="29"/>
      <c r="B37" s="30" t="s">
        <v>9</v>
      </c>
      <c r="C37" s="30" t="s">
        <v>10</v>
      </c>
      <c r="D37" s="30" t="s">
        <v>11</v>
      </c>
      <c r="E37" s="31" t="s">
        <v>38</v>
      </c>
      <c r="F37" s="30" t="s">
        <v>14</v>
      </c>
      <c r="G37" s="30" t="s">
        <v>12</v>
      </c>
      <c r="H37" s="30" t="s">
        <v>13</v>
      </c>
      <c r="I37" s="32"/>
      <c r="K37" s="46"/>
      <c r="L37" s="46"/>
      <c r="M37" s="46"/>
      <c r="N37" s="46"/>
      <c r="O37" s="47"/>
      <c r="P37" s="47"/>
      <c r="Q37" s="46">
        <v>30</v>
      </c>
    </row>
    <row r="38" spans="1:17" x14ac:dyDescent="0.55000000000000004">
      <c r="A38" s="29">
        <v>16</v>
      </c>
      <c r="B38" s="30" t="s">
        <v>6</v>
      </c>
      <c r="C38" s="30" t="s">
        <v>0</v>
      </c>
      <c r="D38" s="30" t="s">
        <v>1</v>
      </c>
      <c r="E38" s="31" t="s">
        <v>21</v>
      </c>
      <c r="F38" s="30" t="s">
        <v>2</v>
      </c>
      <c r="G38" s="30" t="s">
        <v>3</v>
      </c>
      <c r="H38" s="30" t="s">
        <v>4</v>
      </c>
      <c r="I38" s="32"/>
      <c r="K38" s="46"/>
      <c r="L38" s="46"/>
      <c r="M38" s="46"/>
      <c r="N38" s="46"/>
      <c r="O38" s="47">
        <f t="shared" ref="O38" si="26">K38+L38+M38+N38</f>
        <v>0</v>
      </c>
      <c r="P38" s="47" t="str">
        <f t="shared" ref="P38" si="27">IF(OR(K38&gt;70,L38&gt;70,M38&gt;70,N38&gt;70),"ผิด",IF(OR(K38="",L38="",M38="",N38=""),"ขาด",IF(OR(K38&lt;25,L38&lt;25,M38&lt;25,N38&lt;25),"ตก",IF(O38&lt;140,"ตก","ได้"))))</f>
        <v>ขาด</v>
      </c>
      <c r="Q38" s="46">
        <v>31</v>
      </c>
    </row>
    <row r="39" spans="1:17" x14ac:dyDescent="0.55000000000000004">
      <c r="A39" s="29"/>
      <c r="B39" s="30" t="s">
        <v>9</v>
      </c>
      <c r="C39" s="30" t="s">
        <v>10</v>
      </c>
      <c r="D39" s="30" t="s">
        <v>11</v>
      </c>
      <c r="E39" s="31" t="s">
        <v>38</v>
      </c>
      <c r="F39" s="30" t="s">
        <v>14</v>
      </c>
      <c r="G39" s="30" t="s">
        <v>12</v>
      </c>
      <c r="H39" s="30" t="s">
        <v>13</v>
      </c>
      <c r="I39" s="32"/>
      <c r="K39" s="46"/>
      <c r="L39" s="46"/>
      <c r="M39" s="46"/>
      <c r="N39" s="46"/>
      <c r="O39" s="47"/>
      <c r="P39" s="47"/>
      <c r="Q39" s="46">
        <v>32</v>
      </c>
    </row>
    <row r="40" spans="1:17" x14ac:dyDescent="0.55000000000000004">
      <c r="A40" s="29">
        <v>17</v>
      </c>
      <c r="B40" s="30" t="s">
        <v>6</v>
      </c>
      <c r="C40" s="30" t="s">
        <v>0</v>
      </c>
      <c r="D40" s="30" t="s">
        <v>1</v>
      </c>
      <c r="E40" s="31" t="s">
        <v>21</v>
      </c>
      <c r="F40" s="30" t="s">
        <v>2</v>
      </c>
      <c r="G40" s="30" t="s">
        <v>3</v>
      </c>
      <c r="H40" s="30" t="s">
        <v>4</v>
      </c>
      <c r="I40" s="32"/>
      <c r="K40" s="46"/>
      <c r="L40" s="46"/>
      <c r="M40" s="46"/>
      <c r="N40" s="46"/>
      <c r="O40" s="47">
        <f t="shared" ref="O40" si="28">K40+L40+M40+N40</f>
        <v>0</v>
      </c>
      <c r="P40" s="47" t="str">
        <f t="shared" ref="P40" si="29">IF(OR(K40&gt;70,L40&gt;70,M40&gt;70,N40&gt;70),"ผิด",IF(OR(K40="",L40="",M40="",N40=""),"ขาด",IF(OR(K40&lt;25,L40&lt;25,M40&lt;25,N40&lt;25),"ตก",IF(O40&lt;140,"ตก","ได้"))))</f>
        <v>ขาด</v>
      </c>
      <c r="Q40" s="46">
        <v>33</v>
      </c>
    </row>
    <row r="41" spans="1:17" x14ac:dyDescent="0.55000000000000004">
      <c r="A41" s="29"/>
      <c r="B41" s="30" t="s">
        <v>9</v>
      </c>
      <c r="C41" s="30" t="s">
        <v>10</v>
      </c>
      <c r="D41" s="30" t="s">
        <v>11</v>
      </c>
      <c r="E41" s="31" t="s">
        <v>38</v>
      </c>
      <c r="F41" s="30" t="s">
        <v>14</v>
      </c>
      <c r="G41" s="30" t="s">
        <v>12</v>
      </c>
      <c r="H41" s="30" t="s">
        <v>13</v>
      </c>
      <c r="I41" s="32"/>
      <c r="K41" s="46"/>
      <c r="L41" s="46"/>
      <c r="M41" s="46"/>
      <c r="N41" s="46"/>
      <c r="O41" s="47"/>
      <c r="P41" s="47"/>
      <c r="Q41" s="46">
        <v>34</v>
      </c>
    </row>
    <row r="42" spans="1:17" x14ac:dyDescent="0.55000000000000004">
      <c r="A42" s="29">
        <v>18</v>
      </c>
      <c r="B42" s="30" t="s">
        <v>6</v>
      </c>
      <c r="C42" s="30" t="s">
        <v>0</v>
      </c>
      <c r="D42" s="30" t="s">
        <v>1</v>
      </c>
      <c r="E42" s="31" t="s">
        <v>21</v>
      </c>
      <c r="F42" s="30" t="s">
        <v>2</v>
      </c>
      <c r="G42" s="30" t="s">
        <v>3</v>
      </c>
      <c r="H42" s="30" t="s">
        <v>4</v>
      </c>
      <c r="I42" s="32"/>
      <c r="K42" s="46"/>
      <c r="L42" s="46"/>
      <c r="M42" s="46"/>
      <c r="N42" s="46"/>
      <c r="O42" s="47">
        <f t="shared" ref="O42" si="30">K42+L42+M42+N42</f>
        <v>0</v>
      </c>
      <c r="P42" s="47" t="str">
        <f t="shared" ref="P42" si="31">IF(OR(K42&gt;70,L42&gt;70,M42&gt;70,N42&gt;70),"ผิด",IF(OR(K42="",L42="",M42="",N42=""),"ขาด",IF(OR(K42&lt;25,L42&lt;25,M42&lt;25,N42&lt;25),"ตก",IF(O42&lt;140,"ตก","ได้"))))</f>
        <v>ขาด</v>
      </c>
      <c r="Q42" s="46">
        <v>35</v>
      </c>
    </row>
    <row r="43" spans="1:17" x14ac:dyDescent="0.55000000000000004">
      <c r="A43" s="29"/>
      <c r="B43" s="30" t="s">
        <v>9</v>
      </c>
      <c r="C43" s="30" t="s">
        <v>10</v>
      </c>
      <c r="D43" s="30" t="s">
        <v>11</v>
      </c>
      <c r="E43" s="31" t="s">
        <v>38</v>
      </c>
      <c r="F43" s="30" t="s">
        <v>14</v>
      </c>
      <c r="G43" s="30" t="s">
        <v>12</v>
      </c>
      <c r="H43" s="30" t="s">
        <v>13</v>
      </c>
      <c r="I43" s="32"/>
      <c r="K43" s="46"/>
      <c r="L43" s="46"/>
      <c r="M43" s="46"/>
      <c r="N43" s="46"/>
      <c r="O43" s="47"/>
      <c r="P43" s="47"/>
      <c r="Q43" s="46">
        <v>36</v>
      </c>
    </row>
    <row r="44" spans="1:17" x14ac:dyDescent="0.55000000000000004">
      <c r="A44" s="29">
        <v>19</v>
      </c>
      <c r="B44" s="30" t="s">
        <v>6</v>
      </c>
      <c r="C44" s="30" t="s">
        <v>0</v>
      </c>
      <c r="D44" s="30" t="s">
        <v>1</v>
      </c>
      <c r="E44" s="31" t="s">
        <v>21</v>
      </c>
      <c r="F44" s="30" t="s">
        <v>2</v>
      </c>
      <c r="G44" s="30" t="s">
        <v>3</v>
      </c>
      <c r="H44" s="30" t="s">
        <v>4</v>
      </c>
      <c r="I44" s="32"/>
      <c r="K44" s="46"/>
      <c r="L44" s="46"/>
      <c r="M44" s="46"/>
      <c r="N44" s="46"/>
      <c r="O44" s="47">
        <f t="shared" ref="O44" si="32">K44+L44+M44+N44</f>
        <v>0</v>
      </c>
      <c r="P44" s="47" t="str">
        <f t="shared" ref="P44" si="33">IF(OR(K44&gt;70,L44&gt;70,M44&gt;70,N44&gt;70),"ผิด",IF(OR(K44="",L44="",M44="",N44=""),"ขาด",IF(OR(K44&lt;25,L44&lt;25,M44&lt;25,N44&lt;25),"ตก",IF(O44&lt;140,"ตก","ได้"))))</f>
        <v>ขาด</v>
      </c>
      <c r="Q44" s="46">
        <v>37</v>
      </c>
    </row>
    <row r="45" spans="1:17" x14ac:dyDescent="0.55000000000000004">
      <c r="A45" s="29"/>
      <c r="B45" s="30" t="s">
        <v>9</v>
      </c>
      <c r="C45" s="30" t="s">
        <v>10</v>
      </c>
      <c r="D45" s="30" t="s">
        <v>11</v>
      </c>
      <c r="E45" s="31" t="s">
        <v>38</v>
      </c>
      <c r="F45" s="30" t="s">
        <v>14</v>
      </c>
      <c r="G45" s="30" t="s">
        <v>12</v>
      </c>
      <c r="H45" s="30" t="s">
        <v>13</v>
      </c>
      <c r="I45" s="32"/>
      <c r="K45" s="46"/>
      <c r="L45" s="46"/>
      <c r="M45" s="46"/>
      <c r="N45" s="46"/>
      <c r="O45" s="47"/>
      <c r="P45" s="47"/>
      <c r="Q45" s="46">
        <v>38</v>
      </c>
    </row>
    <row r="46" spans="1:17" x14ac:dyDescent="0.55000000000000004">
      <c r="A46" s="29">
        <v>20</v>
      </c>
      <c r="B46" s="30" t="s">
        <v>6</v>
      </c>
      <c r="C46" s="30" t="s">
        <v>0</v>
      </c>
      <c r="D46" s="30" t="s">
        <v>1</v>
      </c>
      <c r="E46" s="31" t="s">
        <v>21</v>
      </c>
      <c r="F46" s="30" t="s">
        <v>2</v>
      </c>
      <c r="G46" s="30" t="s">
        <v>3</v>
      </c>
      <c r="H46" s="30" t="s">
        <v>4</v>
      </c>
      <c r="I46" s="32"/>
      <c r="K46" s="46"/>
      <c r="L46" s="46"/>
      <c r="M46" s="46"/>
      <c r="N46" s="46"/>
      <c r="O46" s="47">
        <f t="shared" ref="O46" si="34">K46+L46+M46+N46</f>
        <v>0</v>
      </c>
      <c r="P46" s="47" t="str">
        <f t="shared" ref="P46" si="35">IF(OR(K46&gt;70,L46&gt;70,M46&gt;70,N46&gt;70),"ผิด",IF(OR(K46="",L46="",M46="",N46=""),"ขาด",IF(OR(K46&lt;25,L46&lt;25,M46&lt;25,N46&lt;25),"ตก",IF(O46&lt;140,"ตก","ได้"))))</f>
        <v>ขาด</v>
      </c>
      <c r="Q46" s="46">
        <v>39</v>
      </c>
    </row>
    <row r="47" spans="1:17" x14ac:dyDescent="0.55000000000000004">
      <c r="A47" s="29"/>
      <c r="B47" s="30" t="s">
        <v>9</v>
      </c>
      <c r="C47" s="30" t="s">
        <v>10</v>
      </c>
      <c r="D47" s="30" t="s">
        <v>11</v>
      </c>
      <c r="E47" s="31" t="s">
        <v>38</v>
      </c>
      <c r="F47" s="30" t="s">
        <v>14</v>
      </c>
      <c r="G47" s="30" t="s">
        <v>12</v>
      </c>
      <c r="H47" s="30" t="s">
        <v>13</v>
      </c>
      <c r="I47" s="32"/>
      <c r="K47" s="46"/>
      <c r="L47" s="46"/>
      <c r="M47" s="46"/>
      <c r="N47" s="46"/>
      <c r="O47" s="47"/>
      <c r="P47" s="47"/>
      <c r="Q47" s="46">
        <v>40</v>
      </c>
    </row>
    <row r="48" spans="1:17" x14ac:dyDescent="0.55000000000000004">
      <c r="A48" s="29">
        <v>21</v>
      </c>
      <c r="B48" s="30" t="s">
        <v>6</v>
      </c>
      <c r="C48" s="30" t="s">
        <v>0</v>
      </c>
      <c r="D48" s="30" t="s">
        <v>1</v>
      </c>
      <c r="E48" s="31" t="s">
        <v>21</v>
      </c>
      <c r="F48" s="30" t="s">
        <v>2</v>
      </c>
      <c r="G48" s="30" t="s">
        <v>3</v>
      </c>
      <c r="H48" s="30" t="s">
        <v>4</v>
      </c>
      <c r="I48" s="32"/>
      <c r="K48" s="46"/>
      <c r="L48" s="46"/>
      <c r="M48" s="46"/>
      <c r="N48" s="46"/>
      <c r="O48" s="47">
        <f t="shared" ref="O48" si="36">K48+L48+M48+N48</f>
        <v>0</v>
      </c>
      <c r="P48" s="47" t="str">
        <f t="shared" ref="P48" si="37">IF(OR(K48&gt;70,L48&gt;70,M48&gt;70,N48&gt;70),"ผิด",IF(OR(K48="",L48="",M48="",N48=""),"ขาด",IF(OR(K48&lt;25,L48&lt;25,M48&lt;25,N48&lt;25),"ตก",IF(O48&lt;140,"ตก","ได้"))))</f>
        <v>ขาด</v>
      </c>
      <c r="Q48" s="46">
        <v>41</v>
      </c>
    </row>
    <row r="49" spans="1:17" x14ac:dyDescent="0.55000000000000004">
      <c r="A49" s="29"/>
      <c r="B49" s="30" t="s">
        <v>9</v>
      </c>
      <c r="C49" s="30" t="s">
        <v>10</v>
      </c>
      <c r="D49" s="30" t="s">
        <v>11</v>
      </c>
      <c r="E49" s="31" t="s">
        <v>38</v>
      </c>
      <c r="F49" s="30" t="s">
        <v>14</v>
      </c>
      <c r="G49" s="30" t="s">
        <v>12</v>
      </c>
      <c r="H49" s="30" t="s">
        <v>13</v>
      </c>
      <c r="I49" s="32"/>
      <c r="K49" s="46"/>
      <c r="L49" s="46"/>
      <c r="M49" s="46"/>
      <c r="N49" s="46"/>
      <c r="O49" s="47"/>
      <c r="P49" s="47"/>
      <c r="Q49" s="46">
        <v>42</v>
      </c>
    </row>
    <row r="50" spans="1:17" x14ac:dyDescent="0.55000000000000004">
      <c r="A50" s="29">
        <v>22</v>
      </c>
      <c r="B50" s="30" t="s">
        <v>6</v>
      </c>
      <c r="C50" s="30" t="s">
        <v>0</v>
      </c>
      <c r="D50" s="30" t="s">
        <v>1</v>
      </c>
      <c r="E50" s="31" t="s">
        <v>21</v>
      </c>
      <c r="F50" s="30" t="s">
        <v>2</v>
      </c>
      <c r="G50" s="30" t="s">
        <v>3</v>
      </c>
      <c r="H50" s="30" t="s">
        <v>4</v>
      </c>
      <c r="I50" s="32"/>
      <c r="K50" s="46"/>
      <c r="L50" s="46"/>
      <c r="M50" s="46"/>
      <c r="N50" s="46"/>
      <c r="O50" s="47">
        <f t="shared" ref="O50" si="38">K50+L50+M50+N50</f>
        <v>0</v>
      </c>
      <c r="P50" s="47" t="str">
        <f t="shared" ref="P50" si="39">IF(OR(K50&gt;70,L50&gt;70,M50&gt;70,N50&gt;70),"ผิด",IF(OR(K50="",L50="",M50="",N50=""),"ขาด",IF(OR(K50&lt;25,L50&lt;25,M50&lt;25,N50&lt;25),"ตก",IF(O50&lt;140,"ตก","ได้"))))</f>
        <v>ขาด</v>
      </c>
      <c r="Q50" s="46">
        <v>43</v>
      </c>
    </row>
    <row r="51" spans="1:17" x14ac:dyDescent="0.55000000000000004">
      <c r="A51" s="29"/>
      <c r="B51" s="30" t="s">
        <v>9</v>
      </c>
      <c r="C51" s="30" t="s">
        <v>10</v>
      </c>
      <c r="D51" s="30" t="s">
        <v>11</v>
      </c>
      <c r="E51" s="31" t="s">
        <v>38</v>
      </c>
      <c r="F51" s="30" t="s">
        <v>14</v>
      </c>
      <c r="G51" s="30" t="s">
        <v>12</v>
      </c>
      <c r="H51" s="30" t="s">
        <v>13</v>
      </c>
      <c r="I51" s="32"/>
      <c r="K51" s="46"/>
      <c r="L51" s="46"/>
      <c r="M51" s="46"/>
      <c r="N51" s="46"/>
      <c r="O51" s="47"/>
      <c r="P51" s="47"/>
      <c r="Q51" s="46">
        <v>44</v>
      </c>
    </row>
    <row r="52" spans="1:17" x14ac:dyDescent="0.55000000000000004">
      <c r="A52" s="29">
        <v>23</v>
      </c>
      <c r="B52" s="30" t="s">
        <v>6</v>
      </c>
      <c r="C52" s="30" t="s">
        <v>0</v>
      </c>
      <c r="D52" s="30" t="s">
        <v>1</v>
      </c>
      <c r="E52" s="31" t="s">
        <v>21</v>
      </c>
      <c r="F52" s="30" t="s">
        <v>2</v>
      </c>
      <c r="G52" s="30" t="s">
        <v>3</v>
      </c>
      <c r="H52" s="30" t="s">
        <v>4</v>
      </c>
      <c r="I52" s="32"/>
      <c r="K52" s="46"/>
      <c r="L52" s="46"/>
      <c r="M52" s="46"/>
      <c r="N52" s="46"/>
      <c r="O52" s="47">
        <f t="shared" ref="O52" si="40">K52+L52+M52+N52</f>
        <v>0</v>
      </c>
      <c r="P52" s="47" t="str">
        <f t="shared" ref="P52" si="41">IF(OR(K52&gt;70,L52&gt;70,M52&gt;70,N52&gt;70),"ผิด",IF(OR(K52="",L52="",M52="",N52=""),"ขาด",IF(OR(K52&lt;25,L52&lt;25,M52&lt;25,N52&lt;25),"ตก",IF(O52&lt;140,"ตก","ได้"))))</f>
        <v>ขาด</v>
      </c>
      <c r="Q52" s="46">
        <v>45</v>
      </c>
    </row>
    <row r="53" spans="1:17" x14ac:dyDescent="0.55000000000000004">
      <c r="A53" s="29"/>
      <c r="B53" s="30" t="s">
        <v>9</v>
      </c>
      <c r="C53" s="30" t="s">
        <v>10</v>
      </c>
      <c r="D53" s="30" t="s">
        <v>11</v>
      </c>
      <c r="E53" s="31" t="s">
        <v>38</v>
      </c>
      <c r="F53" s="30" t="s">
        <v>14</v>
      </c>
      <c r="G53" s="30" t="s">
        <v>12</v>
      </c>
      <c r="H53" s="30" t="s">
        <v>13</v>
      </c>
      <c r="I53" s="32"/>
      <c r="K53" s="46"/>
      <c r="L53" s="46"/>
      <c r="M53" s="46"/>
      <c r="N53" s="46"/>
      <c r="O53" s="47"/>
      <c r="P53" s="47"/>
      <c r="Q53" s="46">
        <v>46</v>
      </c>
    </row>
    <row r="54" spans="1:17" x14ac:dyDescent="0.55000000000000004">
      <c r="A54" s="29">
        <v>24</v>
      </c>
      <c r="B54" s="30" t="s">
        <v>6</v>
      </c>
      <c r="C54" s="30" t="s">
        <v>0</v>
      </c>
      <c r="D54" s="30" t="s">
        <v>1</v>
      </c>
      <c r="E54" s="31" t="s">
        <v>21</v>
      </c>
      <c r="F54" s="30" t="s">
        <v>2</v>
      </c>
      <c r="G54" s="30" t="s">
        <v>3</v>
      </c>
      <c r="H54" s="30" t="s">
        <v>4</v>
      </c>
      <c r="I54" s="32"/>
      <c r="K54" s="46"/>
      <c r="L54" s="46"/>
      <c r="M54" s="46"/>
      <c r="N54" s="46"/>
      <c r="O54" s="47">
        <f t="shared" ref="O54" si="42">K54+L54+M54+N54</f>
        <v>0</v>
      </c>
      <c r="P54" s="47" t="str">
        <f t="shared" ref="P54" si="43">IF(OR(K54&gt;70,L54&gt;70,M54&gt;70,N54&gt;70),"ผิด",IF(OR(K54="",L54="",M54="",N54=""),"ขาด",IF(OR(K54&lt;25,L54&lt;25,M54&lt;25,N54&lt;25),"ตก",IF(O54&lt;140,"ตก","ได้"))))</f>
        <v>ขาด</v>
      </c>
      <c r="Q54" s="46">
        <v>47</v>
      </c>
    </row>
    <row r="55" spans="1:17" x14ac:dyDescent="0.55000000000000004">
      <c r="A55" s="29"/>
      <c r="B55" s="30" t="s">
        <v>9</v>
      </c>
      <c r="C55" s="30" t="s">
        <v>10</v>
      </c>
      <c r="D55" s="30" t="s">
        <v>11</v>
      </c>
      <c r="E55" s="31" t="s">
        <v>38</v>
      </c>
      <c r="F55" s="30" t="s">
        <v>14</v>
      </c>
      <c r="G55" s="30" t="s">
        <v>12</v>
      </c>
      <c r="H55" s="30" t="s">
        <v>13</v>
      </c>
      <c r="I55" s="32"/>
      <c r="K55" s="46"/>
      <c r="L55" s="46"/>
      <c r="M55" s="46"/>
      <c r="N55" s="46"/>
      <c r="O55" s="47"/>
      <c r="P55" s="47"/>
      <c r="Q55" s="46">
        <v>48</v>
      </c>
    </row>
    <row r="56" spans="1:17" x14ac:dyDescent="0.55000000000000004">
      <c r="A56" s="29">
        <v>25</v>
      </c>
      <c r="B56" s="30" t="s">
        <v>6</v>
      </c>
      <c r="C56" s="30" t="s">
        <v>0</v>
      </c>
      <c r="D56" s="30" t="s">
        <v>1</v>
      </c>
      <c r="E56" s="31" t="s">
        <v>21</v>
      </c>
      <c r="F56" s="30" t="s">
        <v>2</v>
      </c>
      <c r="G56" s="30" t="s">
        <v>3</v>
      </c>
      <c r="H56" s="30" t="s">
        <v>4</v>
      </c>
      <c r="I56" s="32"/>
      <c r="K56" s="46"/>
      <c r="L56" s="46"/>
      <c r="M56" s="46"/>
      <c r="N56" s="46"/>
      <c r="O56" s="47">
        <f t="shared" ref="O56" si="44">K56+L56+M56+N56</f>
        <v>0</v>
      </c>
      <c r="P56" s="47" t="str">
        <f t="shared" ref="P56" si="45">IF(OR(K56&gt;70,L56&gt;70,M56&gt;70,N56&gt;70),"ผิด",IF(OR(K56="",L56="",M56="",N56=""),"ขาด",IF(OR(K56&lt;25,L56&lt;25,M56&lt;25,N56&lt;25),"ตก",IF(O56&lt;140,"ตก","ได้"))))</f>
        <v>ขาด</v>
      </c>
      <c r="Q56" s="46">
        <v>49</v>
      </c>
    </row>
    <row r="57" spans="1:17" x14ac:dyDescent="0.55000000000000004">
      <c r="A57" s="29"/>
      <c r="B57" s="30" t="s">
        <v>9</v>
      </c>
      <c r="C57" s="30" t="s">
        <v>10</v>
      </c>
      <c r="D57" s="30" t="s">
        <v>11</v>
      </c>
      <c r="E57" s="31" t="s">
        <v>38</v>
      </c>
      <c r="F57" s="30" t="s">
        <v>14</v>
      </c>
      <c r="G57" s="30" t="s">
        <v>12</v>
      </c>
      <c r="H57" s="30" t="s">
        <v>13</v>
      </c>
      <c r="I57" s="32"/>
      <c r="K57" s="46"/>
      <c r="L57" s="46"/>
      <c r="M57" s="46"/>
      <c r="N57" s="46"/>
      <c r="O57" s="47"/>
      <c r="P57" s="47"/>
      <c r="Q57" s="46">
        <v>50</v>
      </c>
    </row>
    <row r="58" spans="1:17" x14ac:dyDescent="0.55000000000000004">
      <c r="A58" s="29">
        <v>26</v>
      </c>
      <c r="B58" s="30" t="s">
        <v>6</v>
      </c>
      <c r="C58" s="30" t="s">
        <v>0</v>
      </c>
      <c r="D58" s="30" t="s">
        <v>1</v>
      </c>
      <c r="E58" s="31" t="s">
        <v>21</v>
      </c>
      <c r="F58" s="30" t="s">
        <v>2</v>
      </c>
      <c r="G58" s="30" t="s">
        <v>3</v>
      </c>
      <c r="H58" s="30" t="s">
        <v>4</v>
      </c>
      <c r="I58" s="32"/>
      <c r="K58" s="46"/>
      <c r="L58" s="46"/>
      <c r="M58" s="46"/>
      <c r="N58" s="46"/>
      <c r="O58" s="47">
        <f t="shared" ref="O58" si="46">K58+L58+M58+N58</f>
        <v>0</v>
      </c>
      <c r="P58" s="47" t="str">
        <f t="shared" ref="P58" si="47">IF(OR(K58&gt;70,L58&gt;70,M58&gt;70,N58&gt;70),"ผิด",IF(OR(K58="",L58="",M58="",N58=""),"ขาด",IF(OR(K58&lt;25,L58&lt;25,M58&lt;25,N58&lt;25),"ตก",IF(O58&lt;140,"ตก","ได้"))))</f>
        <v>ขาด</v>
      </c>
      <c r="Q58" s="46">
        <v>51</v>
      </c>
    </row>
    <row r="59" spans="1:17" x14ac:dyDescent="0.55000000000000004">
      <c r="A59" s="29"/>
      <c r="B59" s="30" t="s">
        <v>9</v>
      </c>
      <c r="C59" s="30" t="s">
        <v>10</v>
      </c>
      <c r="D59" s="30" t="s">
        <v>11</v>
      </c>
      <c r="E59" s="31" t="s">
        <v>38</v>
      </c>
      <c r="F59" s="30" t="s">
        <v>14</v>
      </c>
      <c r="G59" s="30" t="s">
        <v>12</v>
      </c>
      <c r="H59" s="30" t="s">
        <v>13</v>
      </c>
      <c r="I59" s="32"/>
      <c r="K59" s="46"/>
      <c r="L59" s="46"/>
      <c r="M59" s="46"/>
      <c r="N59" s="46"/>
      <c r="O59" s="47"/>
      <c r="P59" s="47"/>
      <c r="Q59" s="46">
        <v>52</v>
      </c>
    </row>
    <row r="60" spans="1:17" x14ac:dyDescent="0.55000000000000004">
      <c r="A60" s="29">
        <v>27</v>
      </c>
      <c r="B60" s="30" t="s">
        <v>6</v>
      </c>
      <c r="C60" s="30" t="s">
        <v>0</v>
      </c>
      <c r="D60" s="30" t="s">
        <v>1</v>
      </c>
      <c r="E60" s="31" t="s">
        <v>21</v>
      </c>
      <c r="F60" s="30" t="s">
        <v>2</v>
      </c>
      <c r="G60" s="30" t="s">
        <v>3</v>
      </c>
      <c r="H60" s="30" t="s">
        <v>4</v>
      </c>
      <c r="I60" s="32"/>
      <c r="K60" s="46"/>
      <c r="L60" s="46"/>
      <c r="M60" s="46"/>
      <c r="N60" s="46"/>
      <c r="O60" s="47">
        <f t="shared" ref="O60" si="48">K60+L60+M60+N60</f>
        <v>0</v>
      </c>
      <c r="P60" s="47" t="str">
        <f t="shared" ref="P60" si="49">IF(OR(K60&gt;70,L60&gt;70,M60&gt;70,N60&gt;70),"ผิด",IF(OR(K60="",L60="",M60="",N60=""),"ขาด",IF(OR(K60&lt;25,L60&lt;25,M60&lt;25,N60&lt;25),"ตก",IF(O60&lt;140,"ตก","ได้"))))</f>
        <v>ขาด</v>
      </c>
      <c r="Q60" s="46">
        <v>53</v>
      </c>
    </row>
    <row r="61" spans="1:17" x14ac:dyDescent="0.55000000000000004">
      <c r="A61" s="29"/>
      <c r="B61" s="30" t="s">
        <v>9</v>
      </c>
      <c r="C61" s="30" t="s">
        <v>10</v>
      </c>
      <c r="D61" s="30" t="s">
        <v>11</v>
      </c>
      <c r="E61" s="31" t="s">
        <v>38</v>
      </c>
      <c r="F61" s="30" t="s">
        <v>14</v>
      </c>
      <c r="G61" s="30" t="s">
        <v>12</v>
      </c>
      <c r="H61" s="30" t="s">
        <v>13</v>
      </c>
      <c r="I61" s="32"/>
      <c r="K61" s="46"/>
      <c r="L61" s="46"/>
      <c r="M61" s="46"/>
      <c r="N61" s="46"/>
      <c r="O61" s="47"/>
      <c r="P61" s="47"/>
      <c r="Q61" s="46">
        <v>54</v>
      </c>
    </row>
    <row r="62" spans="1:17" x14ac:dyDescent="0.55000000000000004">
      <c r="A62" s="29">
        <v>28</v>
      </c>
      <c r="B62" s="30" t="s">
        <v>6</v>
      </c>
      <c r="C62" s="30" t="s">
        <v>0</v>
      </c>
      <c r="D62" s="30" t="s">
        <v>1</v>
      </c>
      <c r="E62" s="31" t="s">
        <v>21</v>
      </c>
      <c r="F62" s="30" t="s">
        <v>2</v>
      </c>
      <c r="G62" s="30" t="s">
        <v>3</v>
      </c>
      <c r="H62" s="30" t="s">
        <v>4</v>
      </c>
      <c r="I62" s="32"/>
      <c r="K62" s="46"/>
      <c r="L62" s="46"/>
      <c r="M62" s="46"/>
      <c r="N62" s="46"/>
      <c r="O62" s="47">
        <f t="shared" ref="O62" si="50">K62+L62+M62+N62</f>
        <v>0</v>
      </c>
      <c r="P62" s="47" t="str">
        <f t="shared" ref="P62" si="51">IF(OR(K62&gt;70,L62&gt;70,M62&gt;70,N62&gt;70),"ผิด",IF(OR(K62="",L62="",M62="",N62=""),"ขาด",IF(OR(K62&lt;25,L62&lt;25,M62&lt;25,N62&lt;25),"ตก",IF(O62&lt;140,"ตก","ได้"))))</f>
        <v>ขาด</v>
      </c>
      <c r="Q62" s="46">
        <v>55</v>
      </c>
    </row>
    <row r="63" spans="1:17" x14ac:dyDescent="0.55000000000000004">
      <c r="A63" s="29"/>
      <c r="B63" s="30" t="s">
        <v>9</v>
      </c>
      <c r="C63" s="30" t="s">
        <v>10</v>
      </c>
      <c r="D63" s="30" t="s">
        <v>11</v>
      </c>
      <c r="E63" s="31" t="s">
        <v>38</v>
      </c>
      <c r="F63" s="30" t="s">
        <v>14</v>
      </c>
      <c r="G63" s="30" t="s">
        <v>12</v>
      </c>
      <c r="H63" s="30" t="s">
        <v>13</v>
      </c>
      <c r="I63" s="32"/>
      <c r="K63" s="46"/>
      <c r="L63" s="46"/>
      <c r="M63" s="46"/>
      <c r="N63" s="46"/>
      <c r="O63" s="47"/>
      <c r="P63" s="47"/>
      <c r="Q63" s="46">
        <v>56</v>
      </c>
    </row>
    <row r="64" spans="1:17" x14ac:dyDescent="0.55000000000000004">
      <c r="A64" s="29">
        <v>29</v>
      </c>
      <c r="B64" s="30" t="s">
        <v>6</v>
      </c>
      <c r="C64" s="30" t="s">
        <v>0</v>
      </c>
      <c r="D64" s="30" t="s">
        <v>1</v>
      </c>
      <c r="E64" s="31" t="s">
        <v>21</v>
      </c>
      <c r="F64" s="30" t="s">
        <v>2</v>
      </c>
      <c r="G64" s="30" t="s">
        <v>3</v>
      </c>
      <c r="H64" s="30" t="s">
        <v>4</v>
      </c>
      <c r="I64" s="32"/>
      <c r="K64" s="46"/>
      <c r="L64" s="46"/>
      <c r="M64" s="46"/>
      <c r="N64" s="46"/>
      <c r="O64" s="47">
        <f t="shared" ref="O64" si="52">K64+L64+M64+N64</f>
        <v>0</v>
      </c>
      <c r="P64" s="47" t="str">
        <f t="shared" ref="P64" si="53">IF(OR(K64&gt;70,L64&gt;70,M64&gt;70,N64&gt;70),"ผิด",IF(OR(K64="",L64="",M64="",N64=""),"ขาด",IF(OR(K64&lt;25,L64&lt;25,M64&lt;25,N64&lt;25),"ตก",IF(O64&lt;140,"ตก","ได้"))))</f>
        <v>ขาด</v>
      </c>
      <c r="Q64" s="46">
        <v>57</v>
      </c>
    </row>
    <row r="65" spans="1:17" x14ac:dyDescent="0.55000000000000004">
      <c r="A65" s="29"/>
      <c r="B65" s="30" t="s">
        <v>9</v>
      </c>
      <c r="C65" s="30" t="s">
        <v>10</v>
      </c>
      <c r="D65" s="30" t="s">
        <v>11</v>
      </c>
      <c r="E65" s="31" t="s">
        <v>38</v>
      </c>
      <c r="F65" s="30" t="s">
        <v>14</v>
      </c>
      <c r="G65" s="30" t="s">
        <v>12</v>
      </c>
      <c r="H65" s="30" t="s">
        <v>13</v>
      </c>
      <c r="I65" s="32"/>
      <c r="K65" s="46"/>
      <c r="L65" s="46"/>
      <c r="M65" s="46"/>
      <c r="N65" s="46"/>
      <c r="O65" s="47"/>
      <c r="P65" s="47"/>
      <c r="Q65" s="46">
        <v>58</v>
      </c>
    </row>
    <row r="66" spans="1:17" x14ac:dyDescent="0.55000000000000004">
      <c r="A66" s="29">
        <v>30</v>
      </c>
      <c r="B66" s="30" t="s">
        <v>6</v>
      </c>
      <c r="C66" s="30" t="s">
        <v>0</v>
      </c>
      <c r="D66" s="30" t="s">
        <v>1</v>
      </c>
      <c r="E66" s="31" t="s">
        <v>21</v>
      </c>
      <c r="F66" s="30" t="s">
        <v>2</v>
      </c>
      <c r="G66" s="30" t="s">
        <v>3</v>
      </c>
      <c r="H66" s="30" t="s">
        <v>4</v>
      </c>
      <c r="I66" s="32"/>
      <c r="K66" s="46"/>
      <c r="L66" s="46"/>
      <c r="M66" s="46"/>
      <c r="N66" s="46"/>
      <c r="O66" s="47">
        <f t="shared" ref="O66" si="54">K66+L66+M66+N66</f>
        <v>0</v>
      </c>
      <c r="P66" s="47" t="str">
        <f t="shared" ref="P66" si="55">IF(OR(K66&gt;70,L66&gt;70,M66&gt;70,N66&gt;70),"ผิด",IF(OR(K66="",L66="",M66="",N66=""),"ขาด",IF(OR(K66&lt;25,L66&lt;25,M66&lt;25,N66&lt;25),"ตก",IF(O66&lt;140,"ตก","ได้"))))</f>
        <v>ขาด</v>
      </c>
      <c r="Q66" s="46">
        <v>59</v>
      </c>
    </row>
    <row r="67" spans="1:17" x14ac:dyDescent="0.55000000000000004">
      <c r="A67" s="29"/>
      <c r="B67" s="30" t="s">
        <v>9</v>
      </c>
      <c r="C67" s="30" t="s">
        <v>10</v>
      </c>
      <c r="D67" s="30" t="s">
        <v>11</v>
      </c>
      <c r="E67" s="31" t="s">
        <v>38</v>
      </c>
      <c r="F67" s="30" t="s">
        <v>14</v>
      </c>
      <c r="G67" s="30" t="s">
        <v>12</v>
      </c>
      <c r="H67" s="30" t="s">
        <v>13</v>
      </c>
      <c r="I67" s="32"/>
      <c r="K67" s="46"/>
      <c r="L67" s="46"/>
      <c r="M67" s="46"/>
      <c r="N67" s="46"/>
      <c r="O67" s="47"/>
      <c r="P67" s="47"/>
      <c r="Q67" s="46">
        <v>60</v>
      </c>
    </row>
    <row r="68" spans="1:17" x14ac:dyDescent="0.55000000000000004">
      <c r="A68" s="29">
        <v>31</v>
      </c>
      <c r="B68" s="30" t="s">
        <v>6</v>
      </c>
      <c r="C68" s="30" t="s">
        <v>0</v>
      </c>
      <c r="D68" s="30" t="s">
        <v>1</v>
      </c>
      <c r="E68" s="31" t="s">
        <v>21</v>
      </c>
      <c r="F68" s="30" t="s">
        <v>2</v>
      </c>
      <c r="G68" s="30" t="s">
        <v>3</v>
      </c>
      <c r="H68" s="30" t="s">
        <v>4</v>
      </c>
      <c r="I68" s="32"/>
      <c r="K68" s="46"/>
      <c r="L68" s="46"/>
      <c r="M68" s="46"/>
      <c r="N68" s="46"/>
      <c r="O68" s="47">
        <f t="shared" ref="O68" si="56">K68+L68+M68+N68</f>
        <v>0</v>
      </c>
      <c r="P68" s="47" t="str">
        <f t="shared" ref="P68" si="57">IF(OR(K68&gt;70,L68&gt;70,M68&gt;70,N68&gt;70),"ผิด",IF(OR(K68="",L68="",M68="",N68=""),"ขาด",IF(OR(K68&lt;25,L68&lt;25,M68&lt;25,N68&lt;25),"ตก",IF(O68&lt;140,"ตก","ได้"))))</f>
        <v>ขาด</v>
      </c>
      <c r="Q68" s="46">
        <v>61</v>
      </c>
    </row>
    <row r="69" spans="1:17" x14ac:dyDescent="0.55000000000000004">
      <c r="A69" s="29"/>
      <c r="B69" s="30" t="s">
        <v>9</v>
      </c>
      <c r="C69" s="30" t="s">
        <v>10</v>
      </c>
      <c r="D69" s="30" t="s">
        <v>11</v>
      </c>
      <c r="E69" s="31" t="s">
        <v>38</v>
      </c>
      <c r="F69" s="30" t="s">
        <v>14</v>
      </c>
      <c r="G69" s="30" t="s">
        <v>12</v>
      </c>
      <c r="H69" s="30" t="s">
        <v>13</v>
      </c>
      <c r="I69" s="32"/>
      <c r="K69" s="46"/>
      <c r="L69" s="46"/>
      <c r="M69" s="46"/>
      <c r="N69" s="46"/>
      <c r="O69" s="47"/>
      <c r="P69" s="47"/>
      <c r="Q69" s="46">
        <v>62</v>
      </c>
    </row>
    <row r="70" spans="1:17" x14ac:dyDescent="0.55000000000000004">
      <c r="A70" s="29">
        <v>32</v>
      </c>
      <c r="B70" s="30" t="s">
        <v>6</v>
      </c>
      <c r="C70" s="30" t="s">
        <v>0</v>
      </c>
      <c r="D70" s="30" t="s">
        <v>1</v>
      </c>
      <c r="E70" s="31" t="s">
        <v>21</v>
      </c>
      <c r="F70" s="30" t="s">
        <v>2</v>
      </c>
      <c r="G70" s="30" t="s">
        <v>3</v>
      </c>
      <c r="H70" s="30" t="s">
        <v>4</v>
      </c>
      <c r="I70" s="32"/>
      <c r="K70" s="46"/>
      <c r="L70" s="46"/>
      <c r="M70" s="46"/>
      <c r="N70" s="46"/>
      <c r="O70" s="47">
        <f t="shared" ref="O70" si="58">K70+L70+M70+N70</f>
        <v>0</v>
      </c>
      <c r="P70" s="47" t="str">
        <f t="shared" ref="P70" si="59">IF(OR(K70&gt;70,L70&gt;70,M70&gt;70,N70&gt;70),"ผิด",IF(OR(K70="",L70="",M70="",N70=""),"ขาด",IF(OR(K70&lt;25,L70&lt;25,M70&lt;25,N70&lt;25),"ตก",IF(O70&lt;140,"ตก","ได้"))))</f>
        <v>ขาด</v>
      </c>
      <c r="Q70" s="46">
        <v>63</v>
      </c>
    </row>
    <row r="71" spans="1:17" x14ac:dyDescent="0.55000000000000004">
      <c r="A71" s="29"/>
      <c r="B71" s="30" t="s">
        <v>9</v>
      </c>
      <c r="C71" s="30" t="s">
        <v>10</v>
      </c>
      <c r="D71" s="30" t="s">
        <v>11</v>
      </c>
      <c r="E71" s="31" t="s">
        <v>38</v>
      </c>
      <c r="F71" s="30" t="s">
        <v>14</v>
      </c>
      <c r="G71" s="30" t="s">
        <v>12</v>
      </c>
      <c r="H71" s="30" t="s">
        <v>13</v>
      </c>
      <c r="I71" s="32"/>
      <c r="K71" s="46"/>
      <c r="L71" s="46"/>
      <c r="M71" s="46"/>
      <c r="N71" s="46"/>
      <c r="O71" s="47"/>
      <c r="P71" s="47"/>
      <c r="Q71" s="46">
        <v>64</v>
      </c>
    </row>
    <row r="72" spans="1:17" x14ac:dyDescent="0.55000000000000004">
      <c r="A72" s="29">
        <v>33</v>
      </c>
      <c r="B72" s="30" t="s">
        <v>6</v>
      </c>
      <c r="C72" s="30" t="s">
        <v>0</v>
      </c>
      <c r="D72" s="30" t="s">
        <v>1</v>
      </c>
      <c r="E72" s="31" t="s">
        <v>21</v>
      </c>
      <c r="F72" s="30" t="s">
        <v>2</v>
      </c>
      <c r="G72" s="30" t="s">
        <v>3</v>
      </c>
      <c r="H72" s="30" t="s">
        <v>4</v>
      </c>
      <c r="I72" s="32"/>
      <c r="K72" s="46"/>
      <c r="L72" s="46"/>
      <c r="M72" s="46"/>
      <c r="N72" s="46"/>
      <c r="O72" s="47">
        <f t="shared" ref="O72" si="60">K72+L72+M72+N72</f>
        <v>0</v>
      </c>
      <c r="P72" s="47" t="str">
        <f t="shared" ref="P72" si="61">IF(OR(K72&gt;70,L72&gt;70,M72&gt;70,N72&gt;70),"ผิด",IF(OR(K72="",L72="",M72="",N72=""),"ขาด",IF(OR(K72&lt;25,L72&lt;25,M72&lt;25,N72&lt;25),"ตก",IF(O72&lt;140,"ตก","ได้"))))</f>
        <v>ขาด</v>
      </c>
      <c r="Q72" s="46">
        <v>65</v>
      </c>
    </row>
    <row r="73" spans="1:17" x14ac:dyDescent="0.55000000000000004">
      <c r="A73" s="29"/>
      <c r="B73" s="30" t="s">
        <v>9</v>
      </c>
      <c r="C73" s="30" t="s">
        <v>10</v>
      </c>
      <c r="D73" s="30" t="s">
        <v>11</v>
      </c>
      <c r="E73" s="31" t="s">
        <v>38</v>
      </c>
      <c r="F73" s="30" t="s">
        <v>14</v>
      </c>
      <c r="G73" s="30" t="s">
        <v>12</v>
      </c>
      <c r="H73" s="30" t="s">
        <v>13</v>
      </c>
      <c r="I73" s="32"/>
      <c r="K73" s="46"/>
      <c r="L73" s="46"/>
      <c r="M73" s="46"/>
      <c r="N73" s="46"/>
      <c r="O73" s="47"/>
      <c r="P73" s="47"/>
      <c r="Q73" s="46">
        <v>66</v>
      </c>
    </row>
    <row r="74" spans="1:17" x14ac:dyDescent="0.55000000000000004">
      <c r="A74" s="29">
        <v>34</v>
      </c>
      <c r="B74" s="30" t="s">
        <v>6</v>
      </c>
      <c r="C74" s="30" t="s">
        <v>0</v>
      </c>
      <c r="D74" s="30" t="s">
        <v>1</v>
      </c>
      <c r="E74" s="31" t="s">
        <v>21</v>
      </c>
      <c r="F74" s="30" t="s">
        <v>2</v>
      </c>
      <c r="G74" s="30" t="s">
        <v>3</v>
      </c>
      <c r="H74" s="30" t="s">
        <v>4</v>
      </c>
      <c r="I74" s="32"/>
      <c r="K74" s="46"/>
      <c r="L74" s="46"/>
      <c r="M74" s="46"/>
      <c r="N74" s="46"/>
      <c r="O74" s="47">
        <f t="shared" ref="O74" si="62">K74+L74+M74+N74</f>
        <v>0</v>
      </c>
      <c r="P74" s="47" t="str">
        <f t="shared" ref="P74" si="63">IF(OR(K74&gt;70,L74&gt;70,M74&gt;70,N74&gt;70),"ผิด",IF(OR(K74="",L74="",M74="",N74=""),"ขาด",IF(OR(K74&lt;25,L74&lt;25,M74&lt;25,N74&lt;25),"ตก",IF(O74&lt;140,"ตก","ได้"))))</f>
        <v>ขาด</v>
      </c>
      <c r="Q74" s="46">
        <v>67</v>
      </c>
    </row>
    <row r="75" spans="1:17" x14ac:dyDescent="0.55000000000000004">
      <c r="A75" s="29"/>
      <c r="B75" s="30" t="s">
        <v>9</v>
      </c>
      <c r="C75" s="30" t="s">
        <v>10</v>
      </c>
      <c r="D75" s="30" t="s">
        <v>11</v>
      </c>
      <c r="E75" s="31" t="s">
        <v>38</v>
      </c>
      <c r="F75" s="30" t="s">
        <v>14</v>
      </c>
      <c r="G75" s="30" t="s">
        <v>12</v>
      </c>
      <c r="H75" s="30" t="s">
        <v>13</v>
      </c>
      <c r="I75" s="32"/>
      <c r="K75" s="46"/>
      <c r="L75" s="46"/>
      <c r="M75" s="46"/>
      <c r="N75" s="46"/>
      <c r="O75" s="47"/>
      <c r="P75" s="47"/>
      <c r="Q75" s="46">
        <v>68</v>
      </c>
    </row>
    <row r="76" spans="1:17" x14ac:dyDescent="0.55000000000000004">
      <c r="A76" s="29">
        <v>35</v>
      </c>
      <c r="B76" s="30" t="s">
        <v>6</v>
      </c>
      <c r="C76" s="30" t="s">
        <v>0</v>
      </c>
      <c r="D76" s="30" t="s">
        <v>1</v>
      </c>
      <c r="E76" s="31" t="s">
        <v>21</v>
      </c>
      <c r="F76" s="30" t="s">
        <v>2</v>
      </c>
      <c r="G76" s="30" t="s">
        <v>3</v>
      </c>
      <c r="H76" s="30" t="s">
        <v>4</v>
      </c>
      <c r="I76" s="32"/>
      <c r="K76" s="46"/>
      <c r="L76" s="46"/>
      <c r="M76" s="46"/>
      <c r="N76" s="46"/>
      <c r="O76" s="47">
        <f t="shared" ref="O76" si="64">K76+L76+M76+N76</f>
        <v>0</v>
      </c>
      <c r="P76" s="47" t="str">
        <f t="shared" ref="P76" si="65">IF(OR(K76&gt;70,L76&gt;70,M76&gt;70,N76&gt;70),"ผิด",IF(OR(K76="",L76="",M76="",N76=""),"ขาด",IF(OR(K76&lt;25,L76&lt;25,M76&lt;25,N76&lt;25),"ตก",IF(O76&lt;140,"ตก","ได้"))))</f>
        <v>ขาด</v>
      </c>
      <c r="Q76" s="46">
        <v>69</v>
      </c>
    </row>
    <row r="77" spans="1:17" x14ac:dyDescent="0.55000000000000004">
      <c r="A77" s="29"/>
      <c r="B77" s="30" t="s">
        <v>9</v>
      </c>
      <c r="C77" s="30" t="s">
        <v>10</v>
      </c>
      <c r="D77" s="30" t="s">
        <v>11</v>
      </c>
      <c r="E77" s="31" t="s">
        <v>38</v>
      </c>
      <c r="F77" s="30" t="s">
        <v>14</v>
      </c>
      <c r="G77" s="30" t="s">
        <v>12</v>
      </c>
      <c r="H77" s="30" t="s">
        <v>13</v>
      </c>
      <c r="I77" s="32"/>
      <c r="K77" s="46"/>
      <c r="L77" s="46"/>
      <c r="M77" s="46"/>
      <c r="N77" s="46"/>
      <c r="O77" s="47"/>
      <c r="P77" s="47"/>
      <c r="Q77" s="46">
        <v>70</v>
      </c>
    </row>
    <row r="78" spans="1:17" x14ac:dyDescent="0.55000000000000004">
      <c r="A78" s="29">
        <v>36</v>
      </c>
      <c r="B78" s="30" t="s">
        <v>6</v>
      </c>
      <c r="C78" s="30" t="s">
        <v>0</v>
      </c>
      <c r="D78" s="30" t="s">
        <v>1</v>
      </c>
      <c r="E78" s="31" t="s">
        <v>21</v>
      </c>
      <c r="F78" s="30" t="s">
        <v>2</v>
      </c>
      <c r="G78" s="30" t="s">
        <v>3</v>
      </c>
      <c r="H78" s="30" t="s">
        <v>4</v>
      </c>
      <c r="I78" s="32"/>
      <c r="K78" s="46"/>
      <c r="L78" s="46"/>
      <c r="M78" s="46"/>
      <c r="N78" s="46"/>
      <c r="O78" s="47">
        <f t="shared" ref="O78" si="66">K78+L78+M78+N78</f>
        <v>0</v>
      </c>
      <c r="P78" s="47" t="str">
        <f t="shared" ref="P78" si="67">IF(OR(K78&gt;70,L78&gt;70,M78&gt;70,N78&gt;70),"ผิด",IF(OR(K78="",L78="",M78="",N78=""),"ขาด",IF(OR(K78&lt;25,L78&lt;25,M78&lt;25,N78&lt;25),"ตก",IF(O78&lt;140,"ตก","ได้"))))</f>
        <v>ขาด</v>
      </c>
      <c r="Q78" s="46">
        <v>71</v>
      </c>
    </row>
    <row r="79" spans="1:17" x14ac:dyDescent="0.55000000000000004">
      <c r="A79" s="29"/>
      <c r="B79" s="30" t="s">
        <v>9</v>
      </c>
      <c r="C79" s="30" t="s">
        <v>10</v>
      </c>
      <c r="D79" s="30" t="s">
        <v>11</v>
      </c>
      <c r="E79" s="31" t="s">
        <v>38</v>
      </c>
      <c r="F79" s="30" t="s">
        <v>14</v>
      </c>
      <c r="G79" s="30" t="s">
        <v>12</v>
      </c>
      <c r="H79" s="30" t="s">
        <v>13</v>
      </c>
      <c r="I79" s="32"/>
      <c r="K79" s="46"/>
      <c r="L79" s="46"/>
      <c r="M79" s="46"/>
      <c r="N79" s="46"/>
      <c r="O79" s="47"/>
      <c r="P79" s="47"/>
      <c r="Q79" s="46">
        <v>72</v>
      </c>
    </row>
    <row r="80" spans="1:17" x14ac:dyDescent="0.55000000000000004">
      <c r="A80" s="29">
        <v>37</v>
      </c>
      <c r="B80" s="30" t="s">
        <v>6</v>
      </c>
      <c r="C80" s="30" t="s">
        <v>0</v>
      </c>
      <c r="D80" s="30" t="s">
        <v>1</v>
      </c>
      <c r="E80" s="31" t="s">
        <v>21</v>
      </c>
      <c r="F80" s="30" t="s">
        <v>2</v>
      </c>
      <c r="G80" s="30" t="s">
        <v>3</v>
      </c>
      <c r="H80" s="30" t="s">
        <v>4</v>
      </c>
      <c r="I80" s="32"/>
      <c r="K80" s="46"/>
      <c r="L80" s="46"/>
      <c r="M80" s="46"/>
      <c r="N80" s="46"/>
      <c r="O80" s="47">
        <f t="shared" ref="O80" si="68">K80+L80+M80+N80</f>
        <v>0</v>
      </c>
      <c r="P80" s="47" t="str">
        <f t="shared" ref="P80" si="69">IF(OR(K80&gt;70,L80&gt;70,M80&gt;70,N80&gt;70),"ผิด",IF(OR(K80="",L80="",M80="",N80=""),"ขาด",IF(OR(K80&lt;25,L80&lt;25,M80&lt;25,N80&lt;25),"ตก",IF(O80&lt;140,"ตก","ได้"))))</f>
        <v>ขาด</v>
      </c>
      <c r="Q80" s="46">
        <v>73</v>
      </c>
    </row>
    <row r="81" spans="1:17" x14ac:dyDescent="0.55000000000000004">
      <c r="A81" s="29"/>
      <c r="B81" s="30" t="s">
        <v>9</v>
      </c>
      <c r="C81" s="30" t="s">
        <v>10</v>
      </c>
      <c r="D81" s="30" t="s">
        <v>11</v>
      </c>
      <c r="E81" s="31" t="s">
        <v>38</v>
      </c>
      <c r="F81" s="30" t="s">
        <v>14</v>
      </c>
      <c r="G81" s="30" t="s">
        <v>12</v>
      </c>
      <c r="H81" s="30" t="s">
        <v>13</v>
      </c>
      <c r="I81" s="32"/>
      <c r="K81" s="46"/>
      <c r="L81" s="46"/>
      <c r="M81" s="46"/>
      <c r="N81" s="46"/>
      <c r="O81" s="47"/>
      <c r="P81" s="47"/>
      <c r="Q81" s="46">
        <v>74</v>
      </c>
    </row>
    <row r="82" spans="1:17" x14ac:dyDescent="0.55000000000000004">
      <c r="A82" s="29">
        <v>38</v>
      </c>
      <c r="B82" s="30" t="s">
        <v>6</v>
      </c>
      <c r="C82" s="30" t="s">
        <v>0</v>
      </c>
      <c r="D82" s="30" t="s">
        <v>1</v>
      </c>
      <c r="E82" s="31" t="s">
        <v>21</v>
      </c>
      <c r="F82" s="30" t="s">
        <v>2</v>
      </c>
      <c r="G82" s="30" t="s">
        <v>3</v>
      </c>
      <c r="H82" s="30" t="s">
        <v>4</v>
      </c>
      <c r="I82" s="32"/>
      <c r="K82" s="46"/>
      <c r="L82" s="46"/>
      <c r="M82" s="46"/>
      <c r="N82" s="46"/>
      <c r="O82" s="47">
        <f t="shared" ref="O82" si="70">K82+L82+M82+N82</f>
        <v>0</v>
      </c>
      <c r="P82" s="47" t="str">
        <f t="shared" ref="P82" si="71">IF(OR(K82&gt;70,L82&gt;70,M82&gt;70,N82&gt;70),"ผิด",IF(OR(K82="",L82="",M82="",N82=""),"ขาด",IF(OR(K82&lt;25,L82&lt;25,M82&lt;25,N82&lt;25),"ตก",IF(O82&lt;140,"ตก","ได้"))))</f>
        <v>ขาด</v>
      </c>
      <c r="Q82" s="46">
        <v>75</v>
      </c>
    </row>
    <row r="83" spans="1:17" x14ac:dyDescent="0.55000000000000004">
      <c r="A83" s="29"/>
      <c r="B83" s="30" t="s">
        <v>9</v>
      </c>
      <c r="C83" s="30" t="s">
        <v>10</v>
      </c>
      <c r="D83" s="30" t="s">
        <v>11</v>
      </c>
      <c r="E83" s="31" t="s">
        <v>38</v>
      </c>
      <c r="F83" s="30" t="s">
        <v>14</v>
      </c>
      <c r="G83" s="30" t="s">
        <v>12</v>
      </c>
      <c r="H83" s="30" t="s">
        <v>13</v>
      </c>
      <c r="I83" s="32"/>
      <c r="K83" s="46"/>
      <c r="L83" s="46"/>
      <c r="M83" s="46"/>
      <c r="N83" s="46"/>
      <c r="O83" s="47"/>
      <c r="P83" s="47"/>
      <c r="Q83" s="46">
        <v>76</v>
      </c>
    </row>
    <row r="84" spans="1:17" x14ac:dyDescent="0.55000000000000004">
      <c r="A84" s="29">
        <v>39</v>
      </c>
      <c r="B84" s="30" t="s">
        <v>6</v>
      </c>
      <c r="C84" s="30" t="s">
        <v>0</v>
      </c>
      <c r="D84" s="30" t="s">
        <v>1</v>
      </c>
      <c r="E84" s="31" t="s">
        <v>21</v>
      </c>
      <c r="F84" s="30" t="s">
        <v>2</v>
      </c>
      <c r="G84" s="30" t="s">
        <v>3</v>
      </c>
      <c r="H84" s="30" t="s">
        <v>4</v>
      </c>
      <c r="I84" s="32"/>
      <c r="K84" s="46"/>
      <c r="L84" s="46"/>
      <c r="M84" s="46"/>
      <c r="N84" s="46"/>
      <c r="O84" s="47">
        <f t="shared" ref="O84" si="72">K84+L84+M84+N84</f>
        <v>0</v>
      </c>
      <c r="P84" s="47" t="str">
        <f t="shared" ref="P84" si="73">IF(OR(K84&gt;70,L84&gt;70,M84&gt;70,N84&gt;70),"ผิด",IF(OR(K84="",L84="",M84="",N84=""),"ขาด",IF(OR(K84&lt;25,L84&lt;25,M84&lt;25,N84&lt;25),"ตก",IF(O84&lt;140,"ตก","ได้"))))</f>
        <v>ขาด</v>
      </c>
      <c r="Q84" s="46">
        <v>77</v>
      </c>
    </row>
    <row r="85" spans="1:17" x14ac:dyDescent="0.55000000000000004">
      <c r="A85" s="29"/>
      <c r="B85" s="30" t="s">
        <v>9</v>
      </c>
      <c r="C85" s="30" t="s">
        <v>10</v>
      </c>
      <c r="D85" s="30" t="s">
        <v>11</v>
      </c>
      <c r="E85" s="31" t="s">
        <v>38</v>
      </c>
      <c r="F85" s="30" t="s">
        <v>14</v>
      </c>
      <c r="G85" s="30" t="s">
        <v>12</v>
      </c>
      <c r="H85" s="30" t="s">
        <v>13</v>
      </c>
      <c r="I85" s="32"/>
      <c r="K85" s="46"/>
      <c r="L85" s="46"/>
      <c r="M85" s="46"/>
      <c r="N85" s="46"/>
      <c r="O85" s="47"/>
      <c r="P85" s="47"/>
      <c r="Q85" s="46">
        <v>78</v>
      </c>
    </row>
    <row r="86" spans="1:17" x14ac:dyDescent="0.55000000000000004">
      <c r="A86" s="29">
        <v>40</v>
      </c>
      <c r="B86" s="30" t="s">
        <v>6</v>
      </c>
      <c r="C86" s="30" t="s">
        <v>0</v>
      </c>
      <c r="D86" s="30" t="s">
        <v>1</v>
      </c>
      <c r="E86" s="31" t="s">
        <v>21</v>
      </c>
      <c r="F86" s="30" t="s">
        <v>2</v>
      </c>
      <c r="G86" s="30" t="s">
        <v>3</v>
      </c>
      <c r="H86" s="30" t="s">
        <v>4</v>
      </c>
      <c r="I86" s="32"/>
      <c r="K86" s="46"/>
      <c r="L86" s="46"/>
      <c r="M86" s="46"/>
      <c r="N86" s="46"/>
      <c r="O86" s="47">
        <f t="shared" ref="O86" si="74">K86+L86+M86+N86</f>
        <v>0</v>
      </c>
      <c r="P86" s="47" t="str">
        <f t="shared" ref="P86" si="75">IF(OR(K86&gt;70,L86&gt;70,M86&gt;70,N86&gt;70),"ผิด",IF(OR(K86="",L86="",M86="",N86=""),"ขาด",IF(OR(K86&lt;25,L86&lt;25,M86&lt;25,N86&lt;25),"ตก",IF(O86&lt;140,"ตก","ได้"))))</f>
        <v>ขาด</v>
      </c>
      <c r="Q86" s="46">
        <v>79</v>
      </c>
    </row>
    <row r="87" spans="1:17" x14ac:dyDescent="0.55000000000000004">
      <c r="A87" s="29"/>
      <c r="B87" s="30" t="s">
        <v>9</v>
      </c>
      <c r="C87" s="30" t="s">
        <v>10</v>
      </c>
      <c r="D87" s="30" t="s">
        <v>11</v>
      </c>
      <c r="E87" s="31" t="s">
        <v>38</v>
      </c>
      <c r="F87" s="30" t="s">
        <v>14</v>
      </c>
      <c r="G87" s="30" t="s">
        <v>12</v>
      </c>
      <c r="H87" s="30" t="s">
        <v>13</v>
      </c>
      <c r="I87" s="32"/>
      <c r="K87" s="46"/>
      <c r="L87" s="46"/>
      <c r="M87" s="46"/>
      <c r="N87" s="46"/>
      <c r="O87" s="47"/>
      <c r="P87" s="47"/>
      <c r="Q87" s="46">
        <v>80</v>
      </c>
    </row>
    <row r="88" spans="1:17" x14ac:dyDescent="0.55000000000000004">
      <c r="A88" s="29">
        <v>41</v>
      </c>
      <c r="B88" s="30" t="s">
        <v>6</v>
      </c>
      <c r="C88" s="30" t="s">
        <v>0</v>
      </c>
      <c r="D88" s="30" t="s">
        <v>1</v>
      </c>
      <c r="E88" s="31" t="s">
        <v>21</v>
      </c>
      <c r="F88" s="30" t="s">
        <v>2</v>
      </c>
      <c r="G88" s="30" t="s">
        <v>3</v>
      </c>
      <c r="H88" s="30" t="s">
        <v>4</v>
      </c>
      <c r="I88" s="32"/>
      <c r="K88" s="46"/>
      <c r="L88" s="46"/>
      <c r="M88" s="46"/>
      <c r="N88" s="46"/>
      <c r="O88" s="47">
        <f t="shared" ref="O88" si="76">K88+L88+M88+N88</f>
        <v>0</v>
      </c>
      <c r="P88" s="47" t="str">
        <f t="shared" ref="P88" si="77">IF(OR(K88&gt;70,L88&gt;70,M88&gt;70,N88&gt;70),"ผิด",IF(OR(K88="",L88="",M88="",N88=""),"ขาด",IF(OR(K88&lt;25,L88&lt;25,M88&lt;25,N88&lt;25),"ตก",IF(O88&lt;140,"ตก","ได้"))))</f>
        <v>ขาด</v>
      </c>
      <c r="Q88" s="46">
        <v>81</v>
      </c>
    </row>
    <row r="89" spans="1:17" x14ac:dyDescent="0.55000000000000004">
      <c r="A89" s="29"/>
      <c r="B89" s="30" t="s">
        <v>9</v>
      </c>
      <c r="C89" s="30" t="s">
        <v>10</v>
      </c>
      <c r="D89" s="30" t="s">
        <v>11</v>
      </c>
      <c r="E89" s="31" t="s">
        <v>38</v>
      </c>
      <c r="F89" s="30" t="s">
        <v>14</v>
      </c>
      <c r="G89" s="30" t="s">
        <v>12</v>
      </c>
      <c r="H89" s="30" t="s">
        <v>13</v>
      </c>
      <c r="I89" s="32"/>
      <c r="K89" s="46"/>
      <c r="L89" s="46"/>
      <c r="M89" s="46"/>
      <c r="N89" s="46"/>
      <c r="O89" s="47"/>
      <c r="P89" s="47"/>
      <c r="Q89" s="46">
        <v>82</v>
      </c>
    </row>
    <row r="90" spans="1:17" x14ac:dyDescent="0.55000000000000004">
      <c r="A90" s="29">
        <v>42</v>
      </c>
      <c r="B90" s="30" t="s">
        <v>6</v>
      </c>
      <c r="C90" s="30" t="s">
        <v>0</v>
      </c>
      <c r="D90" s="30" t="s">
        <v>1</v>
      </c>
      <c r="E90" s="31" t="s">
        <v>21</v>
      </c>
      <c r="F90" s="30" t="s">
        <v>2</v>
      </c>
      <c r="G90" s="30" t="s">
        <v>3</v>
      </c>
      <c r="H90" s="30" t="s">
        <v>4</v>
      </c>
      <c r="I90" s="32"/>
      <c r="K90" s="46"/>
      <c r="L90" s="46"/>
      <c r="M90" s="46"/>
      <c r="N90" s="46"/>
      <c r="O90" s="47">
        <f t="shared" ref="O90" si="78">K90+L90+M90+N90</f>
        <v>0</v>
      </c>
      <c r="P90" s="47" t="str">
        <f t="shared" ref="P90" si="79">IF(OR(K90&gt;70,L90&gt;70,M90&gt;70,N90&gt;70),"ผิด",IF(OR(K90="",L90="",M90="",N90=""),"ขาด",IF(OR(K90&lt;25,L90&lt;25,M90&lt;25,N90&lt;25),"ตก",IF(O90&lt;140,"ตก","ได้"))))</f>
        <v>ขาด</v>
      </c>
      <c r="Q90" s="46">
        <v>83</v>
      </c>
    </row>
    <row r="91" spans="1:17" x14ac:dyDescent="0.55000000000000004">
      <c r="A91" s="29"/>
      <c r="B91" s="30" t="s">
        <v>9</v>
      </c>
      <c r="C91" s="30" t="s">
        <v>10</v>
      </c>
      <c r="D91" s="30" t="s">
        <v>11</v>
      </c>
      <c r="E91" s="31" t="s">
        <v>38</v>
      </c>
      <c r="F91" s="30" t="s">
        <v>14</v>
      </c>
      <c r="G91" s="30" t="s">
        <v>12</v>
      </c>
      <c r="H91" s="30" t="s">
        <v>13</v>
      </c>
      <c r="I91" s="32"/>
      <c r="K91" s="46"/>
      <c r="L91" s="46"/>
      <c r="M91" s="46"/>
      <c r="N91" s="46"/>
      <c r="O91" s="47"/>
      <c r="P91" s="47"/>
      <c r="Q91" s="46">
        <v>84</v>
      </c>
    </row>
    <row r="92" spans="1:17" x14ac:dyDescent="0.55000000000000004">
      <c r="A92" s="29">
        <v>43</v>
      </c>
      <c r="B92" s="30" t="s">
        <v>6</v>
      </c>
      <c r="C92" s="30" t="s">
        <v>0</v>
      </c>
      <c r="D92" s="30" t="s">
        <v>1</v>
      </c>
      <c r="E92" s="31" t="s">
        <v>21</v>
      </c>
      <c r="F92" s="30" t="s">
        <v>2</v>
      </c>
      <c r="G92" s="30" t="s">
        <v>3</v>
      </c>
      <c r="H92" s="30" t="s">
        <v>4</v>
      </c>
      <c r="I92" s="32"/>
      <c r="K92" s="46"/>
      <c r="L92" s="46"/>
      <c r="M92" s="46"/>
      <c r="N92" s="46"/>
      <c r="O92" s="47">
        <f t="shared" ref="O92" si="80">K92+L92+M92+N92</f>
        <v>0</v>
      </c>
      <c r="P92" s="47" t="str">
        <f t="shared" ref="P92" si="81">IF(OR(K92&gt;70,L92&gt;70,M92&gt;70,N92&gt;70),"ผิด",IF(OR(K92="",L92="",M92="",N92=""),"ขาด",IF(OR(K92&lt;25,L92&lt;25,M92&lt;25,N92&lt;25),"ตก",IF(O92&lt;140,"ตก","ได้"))))</f>
        <v>ขาด</v>
      </c>
      <c r="Q92" s="46">
        <v>85</v>
      </c>
    </row>
    <row r="93" spans="1:17" x14ac:dyDescent="0.55000000000000004">
      <c r="A93" s="29"/>
      <c r="B93" s="30" t="s">
        <v>9</v>
      </c>
      <c r="C93" s="30" t="s">
        <v>10</v>
      </c>
      <c r="D93" s="30" t="s">
        <v>11</v>
      </c>
      <c r="E93" s="31" t="s">
        <v>38</v>
      </c>
      <c r="F93" s="30" t="s">
        <v>14</v>
      </c>
      <c r="G93" s="30" t="s">
        <v>12</v>
      </c>
      <c r="H93" s="30" t="s">
        <v>13</v>
      </c>
      <c r="I93" s="32"/>
      <c r="K93" s="46"/>
      <c r="L93" s="46"/>
      <c r="M93" s="46"/>
      <c r="N93" s="46"/>
      <c r="O93" s="47"/>
      <c r="P93" s="47"/>
      <c r="Q93" s="46">
        <v>86</v>
      </c>
    </row>
    <row r="94" spans="1:17" x14ac:dyDescent="0.55000000000000004">
      <c r="A94" s="29">
        <v>44</v>
      </c>
      <c r="B94" s="30" t="s">
        <v>6</v>
      </c>
      <c r="C94" s="30" t="s">
        <v>0</v>
      </c>
      <c r="D94" s="30" t="s">
        <v>1</v>
      </c>
      <c r="E94" s="31" t="s">
        <v>21</v>
      </c>
      <c r="F94" s="30" t="s">
        <v>2</v>
      </c>
      <c r="G94" s="30" t="s">
        <v>3</v>
      </c>
      <c r="H94" s="30" t="s">
        <v>4</v>
      </c>
      <c r="I94" s="32"/>
      <c r="K94" s="46"/>
      <c r="L94" s="46"/>
      <c r="M94" s="46"/>
      <c r="N94" s="46"/>
      <c r="O94" s="47">
        <f t="shared" ref="O94" si="82">K94+L94+M94+N94</f>
        <v>0</v>
      </c>
      <c r="P94" s="47" t="str">
        <f t="shared" ref="P94" si="83">IF(OR(K94&gt;70,L94&gt;70,M94&gt;70,N94&gt;70),"ผิด",IF(OR(K94="",L94="",M94="",N94=""),"ขาด",IF(OR(K94&lt;25,L94&lt;25,M94&lt;25,N94&lt;25),"ตก",IF(O94&lt;140,"ตก","ได้"))))</f>
        <v>ขาด</v>
      </c>
      <c r="Q94" s="46">
        <v>87</v>
      </c>
    </row>
    <row r="95" spans="1:17" x14ac:dyDescent="0.55000000000000004">
      <c r="A95" s="29"/>
      <c r="B95" s="30" t="s">
        <v>9</v>
      </c>
      <c r="C95" s="30" t="s">
        <v>10</v>
      </c>
      <c r="D95" s="30" t="s">
        <v>11</v>
      </c>
      <c r="E95" s="31" t="s">
        <v>38</v>
      </c>
      <c r="F95" s="30" t="s">
        <v>14</v>
      </c>
      <c r="G95" s="30" t="s">
        <v>12</v>
      </c>
      <c r="H95" s="30" t="s">
        <v>13</v>
      </c>
      <c r="I95" s="32"/>
      <c r="K95" s="46"/>
      <c r="L95" s="46"/>
      <c r="M95" s="46"/>
      <c r="N95" s="46"/>
      <c r="O95" s="47"/>
      <c r="P95" s="47"/>
      <c r="Q95" s="46">
        <v>88</v>
      </c>
    </row>
    <row r="96" spans="1:17" x14ac:dyDescent="0.55000000000000004">
      <c r="A96" s="29">
        <v>45</v>
      </c>
      <c r="B96" s="30" t="s">
        <v>6</v>
      </c>
      <c r="C96" s="30" t="s">
        <v>0</v>
      </c>
      <c r="D96" s="30" t="s">
        <v>1</v>
      </c>
      <c r="E96" s="31" t="s">
        <v>21</v>
      </c>
      <c r="F96" s="30" t="s">
        <v>2</v>
      </c>
      <c r="G96" s="30" t="s">
        <v>3</v>
      </c>
      <c r="H96" s="30" t="s">
        <v>4</v>
      </c>
      <c r="I96" s="32"/>
      <c r="K96" s="46"/>
      <c r="L96" s="46"/>
      <c r="M96" s="46"/>
      <c r="N96" s="46"/>
      <c r="O96" s="47">
        <f t="shared" ref="O96" si="84">K96+L96+M96+N96</f>
        <v>0</v>
      </c>
      <c r="P96" s="47" t="str">
        <f t="shared" ref="P96" si="85">IF(OR(K96&gt;70,L96&gt;70,M96&gt;70,N96&gt;70),"ผิด",IF(OR(K96="",L96="",M96="",N96=""),"ขาด",IF(OR(K96&lt;25,L96&lt;25,M96&lt;25,N96&lt;25),"ตก",IF(O96&lt;140,"ตก","ได้"))))</f>
        <v>ขาด</v>
      </c>
      <c r="Q96" s="46">
        <v>89</v>
      </c>
    </row>
    <row r="97" spans="1:17" x14ac:dyDescent="0.55000000000000004">
      <c r="A97" s="29"/>
      <c r="B97" s="30" t="s">
        <v>9</v>
      </c>
      <c r="C97" s="30" t="s">
        <v>10</v>
      </c>
      <c r="D97" s="30" t="s">
        <v>11</v>
      </c>
      <c r="E97" s="31" t="s">
        <v>38</v>
      </c>
      <c r="F97" s="30" t="s">
        <v>14</v>
      </c>
      <c r="G97" s="30" t="s">
        <v>12</v>
      </c>
      <c r="H97" s="30" t="s">
        <v>13</v>
      </c>
      <c r="I97" s="32"/>
      <c r="K97" s="46"/>
      <c r="L97" s="46"/>
      <c r="M97" s="46"/>
      <c r="N97" s="46"/>
      <c r="O97" s="47"/>
      <c r="P97" s="47"/>
      <c r="Q97" s="46">
        <v>90</v>
      </c>
    </row>
    <row r="98" spans="1:17" x14ac:dyDescent="0.55000000000000004">
      <c r="A98" s="29">
        <v>46</v>
      </c>
      <c r="B98" s="30" t="s">
        <v>6</v>
      </c>
      <c r="C98" s="30" t="s">
        <v>0</v>
      </c>
      <c r="D98" s="30" t="s">
        <v>1</v>
      </c>
      <c r="E98" s="31" t="s">
        <v>21</v>
      </c>
      <c r="F98" s="30" t="s">
        <v>2</v>
      </c>
      <c r="G98" s="30" t="s">
        <v>3</v>
      </c>
      <c r="H98" s="30" t="s">
        <v>4</v>
      </c>
      <c r="I98" s="32"/>
      <c r="K98" s="46"/>
      <c r="L98" s="46"/>
      <c r="M98" s="46"/>
      <c r="N98" s="46"/>
      <c r="O98" s="47">
        <f t="shared" ref="O98" si="86">K98+L98+M98+N98</f>
        <v>0</v>
      </c>
      <c r="P98" s="47" t="str">
        <f t="shared" ref="P98" si="87">IF(OR(K98&gt;70,L98&gt;70,M98&gt;70,N98&gt;70),"ผิด",IF(OR(K98="",L98="",M98="",N98=""),"ขาด",IF(OR(K98&lt;25,L98&lt;25,M98&lt;25,N98&lt;25),"ตก",IF(O98&lt;140,"ตก","ได้"))))</f>
        <v>ขาด</v>
      </c>
      <c r="Q98" s="46">
        <v>91</v>
      </c>
    </row>
    <row r="99" spans="1:17" x14ac:dyDescent="0.55000000000000004">
      <c r="A99" s="29"/>
      <c r="B99" s="30" t="s">
        <v>9</v>
      </c>
      <c r="C99" s="30" t="s">
        <v>10</v>
      </c>
      <c r="D99" s="30" t="s">
        <v>11</v>
      </c>
      <c r="E99" s="31" t="s">
        <v>38</v>
      </c>
      <c r="F99" s="30" t="s">
        <v>14</v>
      </c>
      <c r="G99" s="30" t="s">
        <v>12</v>
      </c>
      <c r="H99" s="30" t="s">
        <v>13</v>
      </c>
      <c r="I99" s="32"/>
      <c r="K99" s="46"/>
      <c r="L99" s="46"/>
      <c r="M99" s="46"/>
      <c r="N99" s="46"/>
      <c r="O99" s="47"/>
      <c r="P99" s="47"/>
      <c r="Q99" s="46">
        <v>92</v>
      </c>
    </row>
    <row r="100" spans="1:17" x14ac:dyDescent="0.55000000000000004">
      <c r="A100" s="29">
        <v>47</v>
      </c>
      <c r="B100" s="30" t="s">
        <v>6</v>
      </c>
      <c r="C100" s="30" t="s">
        <v>0</v>
      </c>
      <c r="D100" s="30" t="s">
        <v>1</v>
      </c>
      <c r="E100" s="31" t="s">
        <v>21</v>
      </c>
      <c r="F100" s="30" t="s">
        <v>2</v>
      </c>
      <c r="G100" s="30" t="s">
        <v>3</v>
      </c>
      <c r="H100" s="30" t="s">
        <v>4</v>
      </c>
      <c r="I100" s="32"/>
      <c r="K100" s="46"/>
      <c r="L100" s="46"/>
      <c r="M100" s="46"/>
      <c r="N100" s="46"/>
      <c r="O100" s="47">
        <f t="shared" ref="O100" si="88">K100+L100+M100+N100</f>
        <v>0</v>
      </c>
      <c r="P100" s="47" t="str">
        <f t="shared" ref="P100" si="89">IF(OR(K100&gt;70,L100&gt;70,M100&gt;70,N100&gt;70),"ผิด",IF(OR(K100="",L100="",M100="",N100=""),"ขาด",IF(OR(K100&lt;25,L100&lt;25,M100&lt;25,N100&lt;25),"ตก",IF(O100&lt;140,"ตก","ได้"))))</f>
        <v>ขาด</v>
      </c>
      <c r="Q100" s="46">
        <v>93</v>
      </c>
    </row>
    <row r="101" spans="1:17" x14ac:dyDescent="0.55000000000000004">
      <c r="A101" s="29"/>
      <c r="B101" s="30" t="s">
        <v>9</v>
      </c>
      <c r="C101" s="30" t="s">
        <v>10</v>
      </c>
      <c r="D101" s="30" t="s">
        <v>11</v>
      </c>
      <c r="E101" s="31" t="s">
        <v>38</v>
      </c>
      <c r="F101" s="30" t="s">
        <v>14</v>
      </c>
      <c r="G101" s="30" t="s">
        <v>12</v>
      </c>
      <c r="H101" s="30" t="s">
        <v>13</v>
      </c>
      <c r="I101" s="32"/>
      <c r="K101" s="46"/>
      <c r="L101" s="46"/>
      <c r="M101" s="46"/>
      <c r="N101" s="46"/>
      <c r="O101" s="47"/>
      <c r="P101" s="47"/>
      <c r="Q101" s="46">
        <v>94</v>
      </c>
    </row>
    <row r="102" spans="1:17" x14ac:dyDescent="0.55000000000000004">
      <c r="A102" s="29">
        <v>48</v>
      </c>
      <c r="B102" s="30" t="s">
        <v>6</v>
      </c>
      <c r="C102" s="30" t="s">
        <v>0</v>
      </c>
      <c r="D102" s="30" t="s">
        <v>1</v>
      </c>
      <c r="E102" s="31" t="s">
        <v>21</v>
      </c>
      <c r="F102" s="30" t="s">
        <v>2</v>
      </c>
      <c r="G102" s="30" t="s">
        <v>3</v>
      </c>
      <c r="H102" s="30" t="s">
        <v>4</v>
      </c>
      <c r="I102" s="32"/>
      <c r="K102" s="46"/>
      <c r="L102" s="46"/>
      <c r="M102" s="46"/>
      <c r="N102" s="46"/>
      <c r="O102" s="47">
        <f t="shared" ref="O102" si="90">K102+L102+M102+N102</f>
        <v>0</v>
      </c>
      <c r="P102" s="47" t="str">
        <f t="shared" ref="P102" si="91">IF(OR(K102&gt;70,L102&gt;70,M102&gt;70,N102&gt;70),"ผิด",IF(OR(K102="",L102="",M102="",N102=""),"ขาด",IF(OR(K102&lt;25,L102&lt;25,M102&lt;25,N102&lt;25),"ตก",IF(O102&lt;140,"ตก","ได้"))))</f>
        <v>ขาด</v>
      </c>
      <c r="Q102" s="46">
        <v>95</v>
      </c>
    </row>
    <row r="103" spans="1:17" x14ac:dyDescent="0.55000000000000004">
      <c r="A103" s="29"/>
      <c r="B103" s="30" t="s">
        <v>9</v>
      </c>
      <c r="C103" s="30" t="s">
        <v>10</v>
      </c>
      <c r="D103" s="30" t="s">
        <v>11</v>
      </c>
      <c r="E103" s="31" t="s">
        <v>38</v>
      </c>
      <c r="F103" s="30" t="s">
        <v>14</v>
      </c>
      <c r="G103" s="30" t="s">
        <v>12</v>
      </c>
      <c r="H103" s="30" t="s">
        <v>13</v>
      </c>
      <c r="I103" s="32"/>
      <c r="K103" s="46"/>
      <c r="L103" s="46"/>
      <c r="M103" s="46"/>
      <c r="N103" s="46"/>
      <c r="O103" s="47"/>
      <c r="P103" s="47"/>
      <c r="Q103" s="46">
        <v>96</v>
      </c>
    </row>
    <row r="104" spans="1:17" x14ac:dyDescent="0.55000000000000004">
      <c r="A104" s="29">
        <v>49</v>
      </c>
      <c r="B104" s="30" t="s">
        <v>6</v>
      </c>
      <c r="C104" s="30" t="s">
        <v>0</v>
      </c>
      <c r="D104" s="30" t="s">
        <v>1</v>
      </c>
      <c r="E104" s="31" t="s">
        <v>21</v>
      </c>
      <c r="F104" s="30" t="s">
        <v>2</v>
      </c>
      <c r="G104" s="30" t="s">
        <v>3</v>
      </c>
      <c r="H104" s="30" t="s">
        <v>4</v>
      </c>
      <c r="I104" s="32"/>
      <c r="K104" s="46"/>
      <c r="L104" s="46"/>
      <c r="M104" s="46"/>
      <c r="N104" s="46"/>
      <c r="O104" s="47">
        <f t="shared" ref="O104" si="92">K104+L104+M104+N104</f>
        <v>0</v>
      </c>
      <c r="P104" s="47" t="str">
        <f t="shared" ref="P104" si="93">IF(OR(K104&gt;70,L104&gt;70,M104&gt;70,N104&gt;70),"ผิด",IF(OR(K104="",L104="",M104="",N104=""),"ขาด",IF(OR(K104&lt;25,L104&lt;25,M104&lt;25,N104&lt;25),"ตก",IF(O104&lt;140,"ตก","ได้"))))</f>
        <v>ขาด</v>
      </c>
      <c r="Q104" s="46">
        <v>97</v>
      </c>
    </row>
    <row r="105" spans="1:17" x14ac:dyDescent="0.55000000000000004">
      <c r="A105" s="29"/>
      <c r="B105" s="30" t="s">
        <v>9</v>
      </c>
      <c r="C105" s="30" t="s">
        <v>10</v>
      </c>
      <c r="D105" s="30" t="s">
        <v>11</v>
      </c>
      <c r="E105" s="31" t="s">
        <v>38</v>
      </c>
      <c r="F105" s="30" t="s">
        <v>14</v>
      </c>
      <c r="G105" s="30" t="s">
        <v>12</v>
      </c>
      <c r="H105" s="30" t="s">
        <v>13</v>
      </c>
      <c r="I105" s="32"/>
      <c r="K105" s="46"/>
      <c r="L105" s="46"/>
      <c r="M105" s="46"/>
      <c r="N105" s="46"/>
      <c r="O105" s="47"/>
      <c r="P105" s="47"/>
      <c r="Q105" s="46">
        <v>98</v>
      </c>
    </row>
    <row r="106" spans="1:17" x14ac:dyDescent="0.55000000000000004">
      <c r="A106" s="29">
        <v>50</v>
      </c>
      <c r="B106" s="30" t="s">
        <v>6</v>
      </c>
      <c r="C106" s="30" t="s">
        <v>0</v>
      </c>
      <c r="D106" s="30" t="s">
        <v>1</v>
      </c>
      <c r="E106" s="31" t="s">
        <v>21</v>
      </c>
      <c r="F106" s="30" t="s">
        <v>2</v>
      </c>
      <c r="G106" s="30" t="s">
        <v>3</v>
      </c>
      <c r="H106" s="30" t="s">
        <v>4</v>
      </c>
      <c r="I106" s="32"/>
      <c r="K106" s="46"/>
      <c r="L106" s="46"/>
      <c r="M106" s="46"/>
      <c r="N106" s="46"/>
      <c r="O106" s="47">
        <f t="shared" ref="O106" si="94">K106+L106+M106+N106</f>
        <v>0</v>
      </c>
      <c r="P106" s="47" t="str">
        <f t="shared" ref="P106" si="95">IF(OR(K106&gt;70,L106&gt;70,M106&gt;70,N106&gt;70),"ผิด",IF(OR(K106="",L106="",M106="",N106=""),"ขาด",IF(OR(K106&lt;25,L106&lt;25,M106&lt;25,N106&lt;25),"ตก",IF(O106&lt;140,"ตก","ได้"))))</f>
        <v>ขาด</v>
      </c>
      <c r="Q106" s="46">
        <v>99</v>
      </c>
    </row>
    <row r="107" spans="1:17" x14ac:dyDescent="0.55000000000000004">
      <c r="A107" s="29"/>
      <c r="B107" s="30" t="s">
        <v>9</v>
      </c>
      <c r="C107" s="30" t="s">
        <v>10</v>
      </c>
      <c r="D107" s="30" t="s">
        <v>11</v>
      </c>
      <c r="E107" s="31" t="s">
        <v>38</v>
      </c>
      <c r="F107" s="30" t="s">
        <v>14</v>
      </c>
      <c r="G107" s="30" t="s">
        <v>12</v>
      </c>
      <c r="H107" s="30" t="s">
        <v>13</v>
      </c>
      <c r="I107" s="32"/>
      <c r="K107" s="46"/>
      <c r="L107" s="46"/>
      <c r="M107" s="46"/>
      <c r="N107" s="46"/>
      <c r="O107" s="47"/>
      <c r="P107" s="47"/>
      <c r="Q107" s="46">
        <v>100</v>
      </c>
    </row>
    <row r="108" spans="1:17" x14ac:dyDescent="0.55000000000000004">
      <c r="A108" s="29">
        <v>51</v>
      </c>
      <c r="B108" s="30" t="s">
        <v>6</v>
      </c>
      <c r="C108" s="30" t="s">
        <v>0</v>
      </c>
      <c r="D108" s="30" t="s">
        <v>1</v>
      </c>
      <c r="E108" s="31" t="s">
        <v>21</v>
      </c>
      <c r="F108" s="30" t="s">
        <v>2</v>
      </c>
      <c r="G108" s="30" t="s">
        <v>3</v>
      </c>
      <c r="H108" s="30" t="s">
        <v>4</v>
      </c>
      <c r="I108" s="32"/>
      <c r="K108" s="46"/>
      <c r="L108" s="46"/>
      <c r="M108" s="46"/>
      <c r="N108" s="46"/>
      <c r="O108" s="47">
        <f t="shared" ref="O108" si="96">K108+L108+M108+N108</f>
        <v>0</v>
      </c>
      <c r="P108" s="47" t="str">
        <f t="shared" ref="P108" si="97">IF(OR(K108&gt;70,L108&gt;70,M108&gt;70,N108&gt;70),"ผิด",IF(OR(K108="",L108="",M108="",N108=""),"ขาด",IF(OR(K108&lt;25,L108&lt;25,M108&lt;25,N108&lt;25),"ตก",IF(O108&lt;140,"ตก","ได้"))))</f>
        <v>ขาด</v>
      </c>
      <c r="Q108" s="46">
        <v>101</v>
      </c>
    </row>
    <row r="109" spans="1:17" x14ac:dyDescent="0.55000000000000004">
      <c r="A109" s="29"/>
      <c r="B109" s="30" t="s">
        <v>9</v>
      </c>
      <c r="C109" s="30" t="s">
        <v>10</v>
      </c>
      <c r="D109" s="30" t="s">
        <v>11</v>
      </c>
      <c r="E109" s="31" t="s">
        <v>38</v>
      </c>
      <c r="F109" s="30" t="s">
        <v>14</v>
      </c>
      <c r="G109" s="30" t="s">
        <v>12</v>
      </c>
      <c r="H109" s="30" t="s">
        <v>13</v>
      </c>
      <c r="I109" s="32"/>
      <c r="K109" s="46"/>
      <c r="L109" s="46"/>
      <c r="M109" s="46"/>
      <c r="N109" s="46"/>
      <c r="O109" s="47"/>
      <c r="P109" s="47"/>
      <c r="Q109" s="46">
        <v>102</v>
      </c>
    </row>
    <row r="110" spans="1:17" x14ac:dyDescent="0.55000000000000004">
      <c r="A110" s="29">
        <v>52</v>
      </c>
      <c r="B110" s="30" t="s">
        <v>6</v>
      </c>
      <c r="C110" s="30" t="s">
        <v>0</v>
      </c>
      <c r="D110" s="30" t="s">
        <v>1</v>
      </c>
      <c r="E110" s="31" t="s">
        <v>21</v>
      </c>
      <c r="F110" s="30" t="s">
        <v>2</v>
      </c>
      <c r="G110" s="30" t="s">
        <v>3</v>
      </c>
      <c r="H110" s="30" t="s">
        <v>4</v>
      </c>
      <c r="I110" s="32"/>
      <c r="K110" s="46"/>
      <c r="L110" s="46"/>
      <c r="M110" s="46"/>
      <c r="N110" s="46"/>
      <c r="O110" s="47">
        <f t="shared" ref="O110" si="98">K110+L110+M110+N110</f>
        <v>0</v>
      </c>
      <c r="P110" s="47" t="str">
        <f t="shared" ref="P110" si="99">IF(OR(K110&gt;70,L110&gt;70,M110&gt;70,N110&gt;70),"ผิด",IF(OR(K110="",L110="",M110="",N110=""),"ขาด",IF(OR(K110&lt;25,L110&lt;25,M110&lt;25,N110&lt;25),"ตก",IF(O110&lt;140,"ตก","ได้"))))</f>
        <v>ขาด</v>
      </c>
      <c r="Q110" s="46">
        <v>103</v>
      </c>
    </row>
    <row r="111" spans="1:17" x14ac:dyDescent="0.55000000000000004">
      <c r="A111" s="29"/>
      <c r="B111" s="30" t="s">
        <v>9</v>
      </c>
      <c r="C111" s="30" t="s">
        <v>10</v>
      </c>
      <c r="D111" s="30" t="s">
        <v>11</v>
      </c>
      <c r="E111" s="31" t="s">
        <v>38</v>
      </c>
      <c r="F111" s="30" t="s">
        <v>14</v>
      </c>
      <c r="G111" s="30" t="s">
        <v>12</v>
      </c>
      <c r="H111" s="30" t="s">
        <v>13</v>
      </c>
      <c r="I111" s="32"/>
      <c r="K111" s="46"/>
      <c r="L111" s="46"/>
      <c r="M111" s="46"/>
      <c r="N111" s="46"/>
      <c r="O111" s="47"/>
      <c r="P111" s="47"/>
      <c r="Q111" s="46">
        <v>104</v>
      </c>
    </row>
    <row r="112" spans="1:17" x14ac:dyDescent="0.55000000000000004">
      <c r="A112" s="29">
        <v>53</v>
      </c>
      <c r="B112" s="30" t="s">
        <v>6</v>
      </c>
      <c r="C112" s="30" t="s">
        <v>0</v>
      </c>
      <c r="D112" s="30" t="s">
        <v>1</v>
      </c>
      <c r="E112" s="31" t="s">
        <v>21</v>
      </c>
      <c r="F112" s="30" t="s">
        <v>2</v>
      </c>
      <c r="G112" s="30" t="s">
        <v>3</v>
      </c>
      <c r="H112" s="30" t="s">
        <v>4</v>
      </c>
      <c r="I112" s="32"/>
      <c r="K112" s="46"/>
      <c r="L112" s="46"/>
      <c r="M112" s="46"/>
      <c r="N112" s="46"/>
      <c r="O112" s="47">
        <f t="shared" ref="O112" si="100">K112+L112+M112+N112</f>
        <v>0</v>
      </c>
      <c r="P112" s="47" t="str">
        <f t="shared" ref="P112" si="101">IF(OR(K112&gt;70,L112&gt;70,M112&gt;70,N112&gt;70),"ผิด",IF(OR(K112="",L112="",M112="",N112=""),"ขาด",IF(OR(K112&lt;25,L112&lt;25,M112&lt;25,N112&lt;25),"ตก",IF(O112&lt;140,"ตก","ได้"))))</f>
        <v>ขาด</v>
      </c>
      <c r="Q112" s="46">
        <v>105</v>
      </c>
    </row>
    <row r="113" spans="1:17" x14ac:dyDescent="0.55000000000000004">
      <c r="A113" s="29"/>
      <c r="B113" s="30" t="s">
        <v>9</v>
      </c>
      <c r="C113" s="30" t="s">
        <v>10</v>
      </c>
      <c r="D113" s="30" t="s">
        <v>11</v>
      </c>
      <c r="E113" s="31" t="s">
        <v>38</v>
      </c>
      <c r="F113" s="30" t="s">
        <v>14</v>
      </c>
      <c r="G113" s="30" t="s">
        <v>12</v>
      </c>
      <c r="H113" s="30" t="s">
        <v>13</v>
      </c>
      <c r="I113" s="32"/>
      <c r="K113" s="46"/>
      <c r="L113" s="46"/>
      <c r="M113" s="46"/>
      <c r="N113" s="46"/>
      <c r="O113" s="47"/>
      <c r="P113" s="47"/>
      <c r="Q113" s="46">
        <v>106</v>
      </c>
    </row>
    <row r="114" spans="1:17" x14ac:dyDescent="0.55000000000000004">
      <c r="A114" s="29">
        <v>54</v>
      </c>
      <c r="B114" s="30" t="s">
        <v>6</v>
      </c>
      <c r="C114" s="30" t="s">
        <v>0</v>
      </c>
      <c r="D114" s="30" t="s">
        <v>1</v>
      </c>
      <c r="E114" s="31" t="s">
        <v>21</v>
      </c>
      <c r="F114" s="30" t="s">
        <v>2</v>
      </c>
      <c r="G114" s="30" t="s">
        <v>3</v>
      </c>
      <c r="H114" s="30" t="s">
        <v>4</v>
      </c>
      <c r="I114" s="32"/>
      <c r="K114" s="46"/>
      <c r="L114" s="46"/>
      <c r="M114" s="46"/>
      <c r="N114" s="46"/>
      <c r="O114" s="47">
        <f t="shared" ref="O114" si="102">K114+L114+M114+N114</f>
        <v>0</v>
      </c>
      <c r="P114" s="47" t="str">
        <f t="shared" ref="P114" si="103">IF(OR(K114&gt;70,L114&gt;70,M114&gt;70,N114&gt;70),"ผิด",IF(OR(K114="",L114="",M114="",N114=""),"ขาด",IF(OR(K114&lt;25,L114&lt;25,M114&lt;25,N114&lt;25),"ตก",IF(O114&lt;140,"ตก","ได้"))))</f>
        <v>ขาด</v>
      </c>
      <c r="Q114" s="46">
        <v>107</v>
      </c>
    </row>
    <row r="115" spans="1:17" x14ac:dyDescent="0.55000000000000004">
      <c r="A115" s="29"/>
      <c r="B115" s="30" t="s">
        <v>9</v>
      </c>
      <c r="C115" s="30" t="s">
        <v>10</v>
      </c>
      <c r="D115" s="30" t="s">
        <v>11</v>
      </c>
      <c r="E115" s="31" t="s">
        <v>38</v>
      </c>
      <c r="F115" s="30" t="s">
        <v>14</v>
      </c>
      <c r="G115" s="30" t="s">
        <v>12</v>
      </c>
      <c r="H115" s="30" t="s">
        <v>13</v>
      </c>
      <c r="I115" s="32"/>
      <c r="K115" s="46"/>
      <c r="L115" s="46"/>
      <c r="M115" s="46"/>
      <c r="N115" s="46"/>
      <c r="O115" s="47"/>
      <c r="P115" s="47"/>
      <c r="Q115" s="46">
        <v>108</v>
      </c>
    </row>
    <row r="116" spans="1:17" x14ac:dyDescent="0.55000000000000004">
      <c r="A116" s="29">
        <v>55</v>
      </c>
      <c r="B116" s="30" t="s">
        <v>6</v>
      </c>
      <c r="C116" s="30" t="s">
        <v>0</v>
      </c>
      <c r="D116" s="30" t="s">
        <v>1</v>
      </c>
      <c r="E116" s="31" t="s">
        <v>21</v>
      </c>
      <c r="F116" s="30" t="s">
        <v>2</v>
      </c>
      <c r="G116" s="30" t="s">
        <v>3</v>
      </c>
      <c r="H116" s="30" t="s">
        <v>4</v>
      </c>
      <c r="I116" s="32"/>
      <c r="K116" s="46"/>
      <c r="L116" s="46"/>
      <c r="M116" s="46"/>
      <c r="N116" s="46"/>
      <c r="O116" s="47">
        <f t="shared" ref="O116" si="104">K116+L116+M116+N116</f>
        <v>0</v>
      </c>
      <c r="P116" s="47" t="str">
        <f t="shared" ref="P116" si="105">IF(OR(K116&gt;70,L116&gt;70,M116&gt;70,N116&gt;70),"ผิด",IF(OR(K116="",L116="",M116="",N116=""),"ขาด",IF(OR(K116&lt;25,L116&lt;25,M116&lt;25,N116&lt;25),"ตก",IF(O116&lt;140,"ตก","ได้"))))</f>
        <v>ขาด</v>
      </c>
      <c r="Q116" s="46">
        <v>109</v>
      </c>
    </row>
    <row r="117" spans="1:17" x14ac:dyDescent="0.55000000000000004">
      <c r="A117" s="29"/>
      <c r="B117" s="30" t="s">
        <v>9</v>
      </c>
      <c r="C117" s="30" t="s">
        <v>10</v>
      </c>
      <c r="D117" s="30" t="s">
        <v>11</v>
      </c>
      <c r="E117" s="31" t="s">
        <v>38</v>
      </c>
      <c r="F117" s="30" t="s">
        <v>14</v>
      </c>
      <c r="G117" s="30" t="s">
        <v>12</v>
      </c>
      <c r="H117" s="30" t="s">
        <v>13</v>
      </c>
      <c r="I117" s="32"/>
      <c r="K117" s="46"/>
      <c r="L117" s="46"/>
      <c r="M117" s="46"/>
      <c r="N117" s="46"/>
      <c r="O117" s="47"/>
      <c r="P117" s="47"/>
      <c r="Q117" s="46">
        <v>110</v>
      </c>
    </row>
    <row r="118" spans="1:17" x14ac:dyDescent="0.55000000000000004">
      <c r="A118" s="29">
        <v>56</v>
      </c>
      <c r="B118" s="30" t="s">
        <v>6</v>
      </c>
      <c r="C118" s="30" t="s">
        <v>0</v>
      </c>
      <c r="D118" s="30" t="s">
        <v>1</v>
      </c>
      <c r="E118" s="31" t="s">
        <v>21</v>
      </c>
      <c r="F118" s="30" t="s">
        <v>2</v>
      </c>
      <c r="G118" s="30" t="s">
        <v>3</v>
      </c>
      <c r="H118" s="30" t="s">
        <v>4</v>
      </c>
      <c r="I118" s="32"/>
      <c r="K118" s="46"/>
      <c r="L118" s="46"/>
      <c r="M118" s="46"/>
      <c r="N118" s="46"/>
      <c r="O118" s="47">
        <f t="shared" ref="O118" si="106">K118+L118+M118+N118</f>
        <v>0</v>
      </c>
      <c r="P118" s="47" t="str">
        <f t="shared" ref="P118" si="107">IF(OR(K118&gt;70,L118&gt;70,M118&gt;70,N118&gt;70),"ผิด",IF(OR(K118="",L118="",M118="",N118=""),"ขาด",IF(OR(K118&lt;25,L118&lt;25,M118&lt;25,N118&lt;25),"ตก",IF(O118&lt;140,"ตก","ได้"))))</f>
        <v>ขาด</v>
      </c>
      <c r="Q118" s="46">
        <v>111</v>
      </c>
    </row>
    <row r="119" spans="1:17" x14ac:dyDescent="0.55000000000000004">
      <c r="A119" s="29"/>
      <c r="B119" s="30" t="s">
        <v>9</v>
      </c>
      <c r="C119" s="30" t="s">
        <v>10</v>
      </c>
      <c r="D119" s="30" t="s">
        <v>11</v>
      </c>
      <c r="E119" s="31" t="s">
        <v>38</v>
      </c>
      <c r="F119" s="30" t="s">
        <v>14</v>
      </c>
      <c r="G119" s="30" t="s">
        <v>12</v>
      </c>
      <c r="H119" s="30" t="s">
        <v>13</v>
      </c>
      <c r="I119" s="32"/>
      <c r="K119" s="46"/>
      <c r="L119" s="46"/>
      <c r="M119" s="46"/>
      <c r="N119" s="46"/>
      <c r="O119" s="47"/>
      <c r="P119" s="47"/>
      <c r="Q119" s="46">
        <v>112</v>
      </c>
    </row>
    <row r="120" spans="1:17" x14ac:dyDescent="0.55000000000000004">
      <c r="A120" s="29">
        <v>57</v>
      </c>
      <c r="B120" s="30" t="s">
        <v>6</v>
      </c>
      <c r="C120" s="30" t="s">
        <v>0</v>
      </c>
      <c r="D120" s="30" t="s">
        <v>1</v>
      </c>
      <c r="E120" s="31" t="s">
        <v>21</v>
      </c>
      <c r="F120" s="30" t="s">
        <v>2</v>
      </c>
      <c r="G120" s="30" t="s">
        <v>3</v>
      </c>
      <c r="H120" s="30" t="s">
        <v>4</v>
      </c>
      <c r="I120" s="32"/>
      <c r="K120" s="46"/>
      <c r="L120" s="46"/>
      <c r="M120" s="46"/>
      <c r="N120" s="46"/>
      <c r="O120" s="47">
        <f t="shared" ref="O120" si="108">K120+L120+M120+N120</f>
        <v>0</v>
      </c>
      <c r="P120" s="47" t="str">
        <f t="shared" ref="P120" si="109">IF(OR(K120&gt;70,L120&gt;70,M120&gt;70,N120&gt;70),"ผิด",IF(OR(K120="",L120="",M120="",N120=""),"ขาด",IF(OR(K120&lt;25,L120&lt;25,M120&lt;25,N120&lt;25),"ตก",IF(O120&lt;140,"ตก","ได้"))))</f>
        <v>ขาด</v>
      </c>
      <c r="Q120" s="46">
        <v>113</v>
      </c>
    </row>
    <row r="121" spans="1:17" x14ac:dyDescent="0.55000000000000004">
      <c r="A121" s="29"/>
      <c r="B121" s="30" t="s">
        <v>9</v>
      </c>
      <c r="C121" s="30" t="s">
        <v>10</v>
      </c>
      <c r="D121" s="30" t="s">
        <v>11</v>
      </c>
      <c r="E121" s="31" t="s">
        <v>38</v>
      </c>
      <c r="F121" s="30" t="s">
        <v>14</v>
      </c>
      <c r="G121" s="30" t="s">
        <v>12</v>
      </c>
      <c r="H121" s="30" t="s">
        <v>13</v>
      </c>
      <c r="I121" s="32"/>
      <c r="K121" s="46"/>
      <c r="L121" s="46"/>
      <c r="M121" s="46"/>
      <c r="N121" s="46"/>
      <c r="O121" s="47"/>
      <c r="P121" s="47"/>
      <c r="Q121" s="46">
        <v>114</v>
      </c>
    </row>
    <row r="122" spans="1:17" x14ac:dyDescent="0.55000000000000004">
      <c r="A122" s="29">
        <v>58</v>
      </c>
      <c r="B122" s="30" t="s">
        <v>6</v>
      </c>
      <c r="C122" s="30" t="s">
        <v>0</v>
      </c>
      <c r="D122" s="30" t="s">
        <v>1</v>
      </c>
      <c r="E122" s="31" t="s">
        <v>21</v>
      </c>
      <c r="F122" s="30" t="s">
        <v>2</v>
      </c>
      <c r="G122" s="30" t="s">
        <v>3</v>
      </c>
      <c r="H122" s="30" t="s">
        <v>4</v>
      </c>
      <c r="I122" s="32"/>
      <c r="K122" s="46"/>
      <c r="L122" s="46"/>
      <c r="M122" s="46"/>
      <c r="N122" s="46"/>
      <c r="O122" s="47">
        <f t="shared" ref="O122" si="110">K122+L122+M122+N122</f>
        <v>0</v>
      </c>
      <c r="P122" s="47" t="str">
        <f t="shared" ref="P122" si="111">IF(OR(K122&gt;70,L122&gt;70,M122&gt;70,N122&gt;70),"ผิด",IF(OR(K122="",L122="",M122="",N122=""),"ขาด",IF(OR(K122&lt;25,L122&lt;25,M122&lt;25,N122&lt;25),"ตก",IF(O122&lt;140,"ตก","ได้"))))</f>
        <v>ขาด</v>
      </c>
      <c r="Q122" s="46">
        <v>115</v>
      </c>
    </row>
    <row r="123" spans="1:17" x14ac:dyDescent="0.55000000000000004">
      <c r="A123" s="29"/>
      <c r="B123" s="30" t="s">
        <v>9</v>
      </c>
      <c r="C123" s="30" t="s">
        <v>10</v>
      </c>
      <c r="D123" s="30" t="s">
        <v>11</v>
      </c>
      <c r="E123" s="31" t="s">
        <v>38</v>
      </c>
      <c r="F123" s="30" t="s">
        <v>14</v>
      </c>
      <c r="G123" s="30" t="s">
        <v>12</v>
      </c>
      <c r="H123" s="30" t="s">
        <v>13</v>
      </c>
      <c r="I123" s="32"/>
      <c r="K123" s="46"/>
      <c r="L123" s="46"/>
      <c r="M123" s="46"/>
      <c r="N123" s="46"/>
      <c r="O123" s="47"/>
      <c r="P123" s="47"/>
      <c r="Q123" s="46">
        <v>116</v>
      </c>
    </row>
    <row r="124" spans="1:17" x14ac:dyDescent="0.55000000000000004">
      <c r="A124" s="29">
        <v>59</v>
      </c>
      <c r="B124" s="30" t="s">
        <v>6</v>
      </c>
      <c r="C124" s="30" t="s">
        <v>0</v>
      </c>
      <c r="D124" s="30" t="s">
        <v>1</v>
      </c>
      <c r="E124" s="31" t="s">
        <v>21</v>
      </c>
      <c r="F124" s="30" t="s">
        <v>2</v>
      </c>
      <c r="G124" s="30" t="s">
        <v>3</v>
      </c>
      <c r="H124" s="30" t="s">
        <v>4</v>
      </c>
      <c r="I124" s="32"/>
      <c r="K124" s="46"/>
      <c r="L124" s="46"/>
      <c r="M124" s="46"/>
      <c r="N124" s="46"/>
      <c r="O124" s="47">
        <f t="shared" ref="O124" si="112">K124+L124+M124+N124</f>
        <v>0</v>
      </c>
      <c r="P124" s="47" t="str">
        <f t="shared" ref="P124" si="113">IF(OR(K124&gt;70,L124&gt;70,M124&gt;70,N124&gt;70),"ผิด",IF(OR(K124="",L124="",M124="",N124=""),"ขาด",IF(OR(K124&lt;25,L124&lt;25,M124&lt;25,N124&lt;25),"ตก",IF(O124&lt;140,"ตก","ได้"))))</f>
        <v>ขาด</v>
      </c>
      <c r="Q124" s="46">
        <v>117</v>
      </c>
    </row>
    <row r="125" spans="1:17" x14ac:dyDescent="0.55000000000000004">
      <c r="A125" s="29"/>
      <c r="B125" s="30" t="s">
        <v>9</v>
      </c>
      <c r="C125" s="30" t="s">
        <v>10</v>
      </c>
      <c r="D125" s="30" t="s">
        <v>11</v>
      </c>
      <c r="E125" s="31" t="s">
        <v>38</v>
      </c>
      <c r="F125" s="30" t="s">
        <v>14</v>
      </c>
      <c r="G125" s="30" t="s">
        <v>12</v>
      </c>
      <c r="H125" s="30" t="s">
        <v>13</v>
      </c>
      <c r="I125" s="32"/>
      <c r="K125" s="46"/>
      <c r="L125" s="46"/>
      <c r="M125" s="46"/>
      <c r="N125" s="46"/>
      <c r="O125" s="47"/>
      <c r="P125" s="47"/>
      <c r="Q125" s="46">
        <v>118</v>
      </c>
    </row>
    <row r="126" spans="1:17" x14ac:dyDescent="0.55000000000000004">
      <c r="A126" s="29">
        <v>60</v>
      </c>
      <c r="B126" s="30" t="s">
        <v>6</v>
      </c>
      <c r="C126" s="30" t="s">
        <v>0</v>
      </c>
      <c r="D126" s="30" t="s">
        <v>1</v>
      </c>
      <c r="E126" s="31" t="s">
        <v>21</v>
      </c>
      <c r="F126" s="30" t="s">
        <v>2</v>
      </c>
      <c r="G126" s="30" t="s">
        <v>3</v>
      </c>
      <c r="H126" s="30" t="s">
        <v>4</v>
      </c>
      <c r="I126" s="32"/>
      <c r="K126" s="46"/>
      <c r="L126" s="46"/>
      <c r="M126" s="46"/>
      <c r="N126" s="46"/>
      <c r="O126" s="47">
        <f t="shared" ref="O126" si="114">K126+L126+M126+N126</f>
        <v>0</v>
      </c>
      <c r="P126" s="47" t="str">
        <f t="shared" ref="P126" si="115">IF(OR(K126&gt;70,L126&gt;70,M126&gt;70,N126&gt;70),"ผิด",IF(OR(K126="",L126="",M126="",N126=""),"ขาด",IF(OR(K126&lt;25,L126&lt;25,M126&lt;25,N126&lt;25),"ตก",IF(O126&lt;140,"ตก","ได้"))))</f>
        <v>ขาด</v>
      </c>
      <c r="Q126" s="46">
        <v>119</v>
      </c>
    </row>
    <row r="127" spans="1:17" x14ac:dyDescent="0.55000000000000004">
      <c r="A127" s="29"/>
      <c r="B127" s="30" t="s">
        <v>9</v>
      </c>
      <c r="C127" s="30" t="s">
        <v>10</v>
      </c>
      <c r="D127" s="30" t="s">
        <v>11</v>
      </c>
      <c r="E127" s="31" t="s">
        <v>38</v>
      </c>
      <c r="F127" s="30" t="s">
        <v>14</v>
      </c>
      <c r="G127" s="30" t="s">
        <v>12</v>
      </c>
      <c r="H127" s="30" t="s">
        <v>13</v>
      </c>
      <c r="I127" s="32"/>
      <c r="K127" s="46"/>
      <c r="L127" s="46"/>
      <c r="M127" s="46"/>
      <c r="N127" s="46"/>
      <c r="O127" s="47"/>
      <c r="P127" s="47"/>
      <c r="Q127" s="46">
        <v>120</v>
      </c>
    </row>
    <row r="128" spans="1:17" x14ac:dyDescent="0.55000000000000004">
      <c r="A128" s="29">
        <v>61</v>
      </c>
      <c r="B128" s="30" t="s">
        <v>6</v>
      </c>
      <c r="C128" s="30" t="s">
        <v>0</v>
      </c>
      <c r="D128" s="30" t="s">
        <v>1</v>
      </c>
      <c r="E128" s="31" t="s">
        <v>21</v>
      </c>
      <c r="F128" s="30" t="s">
        <v>2</v>
      </c>
      <c r="G128" s="30" t="s">
        <v>3</v>
      </c>
      <c r="H128" s="30" t="s">
        <v>4</v>
      </c>
      <c r="I128" s="32"/>
      <c r="K128" s="46"/>
      <c r="L128" s="46"/>
      <c r="M128" s="46"/>
      <c r="N128" s="46"/>
      <c r="O128" s="47">
        <f t="shared" ref="O128" si="116">K128+L128+M128+N128</f>
        <v>0</v>
      </c>
      <c r="P128" s="47" t="str">
        <f t="shared" ref="P128" si="117">IF(OR(K128&gt;70,L128&gt;70,M128&gt;70,N128&gt;70),"ผิด",IF(OR(K128="",L128="",M128="",N128=""),"ขาด",IF(OR(K128&lt;25,L128&lt;25,M128&lt;25,N128&lt;25),"ตก",IF(O128&lt;140,"ตก","ได้"))))</f>
        <v>ขาด</v>
      </c>
      <c r="Q128" s="46">
        <v>121</v>
      </c>
    </row>
    <row r="129" spans="1:17" x14ac:dyDescent="0.55000000000000004">
      <c r="A129" s="29"/>
      <c r="B129" s="30" t="s">
        <v>9</v>
      </c>
      <c r="C129" s="30" t="s">
        <v>10</v>
      </c>
      <c r="D129" s="30" t="s">
        <v>11</v>
      </c>
      <c r="E129" s="31" t="s">
        <v>38</v>
      </c>
      <c r="F129" s="30" t="s">
        <v>14</v>
      </c>
      <c r="G129" s="30" t="s">
        <v>12</v>
      </c>
      <c r="H129" s="30" t="s">
        <v>13</v>
      </c>
      <c r="I129" s="32"/>
      <c r="K129" s="46"/>
      <c r="L129" s="46"/>
      <c r="M129" s="46"/>
      <c r="N129" s="46"/>
      <c r="O129" s="47"/>
      <c r="P129" s="47"/>
      <c r="Q129" s="46">
        <v>122</v>
      </c>
    </row>
    <row r="130" spans="1:17" x14ac:dyDescent="0.55000000000000004">
      <c r="A130" s="29">
        <v>62</v>
      </c>
      <c r="B130" s="30" t="s">
        <v>6</v>
      </c>
      <c r="C130" s="30" t="s">
        <v>0</v>
      </c>
      <c r="D130" s="30" t="s">
        <v>1</v>
      </c>
      <c r="E130" s="31" t="s">
        <v>21</v>
      </c>
      <c r="F130" s="30" t="s">
        <v>2</v>
      </c>
      <c r="G130" s="30" t="s">
        <v>3</v>
      </c>
      <c r="H130" s="30" t="s">
        <v>4</v>
      </c>
      <c r="I130" s="32"/>
      <c r="K130" s="46"/>
      <c r="L130" s="46"/>
      <c r="M130" s="46"/>
      <c r="N130" s="46"/>
      <c r="O130" s="47">
        <f t="shared" ref="O130" si="118">K130+L130+M130+N130</f>
        <v>0</v>
      </c>
      <c r="P130" s="47" t="str">
        <f t="shared" ref="P130" si="119">IF(OR(K130&gt;70,L130&gt;70,M130&gt;70,N130&gt;70),"ผิด",IF(OR(K130="",L130="",M130="",N130=""),"ขาด",IF(OR(K130&lt;25,L130&lt;25,M130&lt;25,N130&lt;25),"ตก",IF(O130&lt;140,"ตก","ได้"))))</f>
        <v>ขาด</v>
      </c>
      <c r="Q130" s="46">
        <v>123</v>
      </c>
    </row>
    <row r="131" spans="1:17" x14ac:dyDescent="0.55000000000000004">
      <c r="A131" s="29"/>
      <c r="B131" s="30" t="s">
        <v>9</v>
      </c>
      <c r="C131" s="30" t="s">
        <v>10</v>
      </c>
      <c r="D131" s="30" t="s">
        <v>11</v>
      </c>
      <c r="E131" s="31" t="s">
        <v>38</v>
      </c>
      <c r="F131" s="30" t="s">
        <v>14</v>
      </c>
      <c r="G131" s="30" t="s">
        <v>12</v>
      </c>
      <c r="H131" s="30" t="s">
        <v>13</v>
      </c>
      <c r="I131" s="32"/>
      <c r="K131" s="46"/>
      <c r="L131" s="46"/>
      <c r="M131" s="46"/>
      <c r="N131" s="46"/>
      <c r="O131" s="47"/>
      <c r="P131" s="47"/>
      <c r="Q131" s="46">
        <v>124</v>
      </c>
    </row>
    <row r="132" spans="1:17" x14ac:dyDescent="0.55000000000000004">
      <c r="A132" s="29">
        <v>63</v>
      </c>
      <c r="B132" s="30" t="s">
        <v>6</v>
      </c>
      <c r="C132" s="30" t="s">
        <v>0</v>
      </c>
      <c r="D132" s="30" t="s">
        <v>1</v>
      </c>
      <c r="E132" s="31" t="s">
        <v>21</v>
      </c>
      <c r="F132" s="30" t="s">
        <v>2</v>
      </c>
      <c r="G132" s="30" t="s">
        <v>3</v>
      </c>
      <c r="H132" s="30" t="s">
        <v>4</v>
      </c>
      <c r="I132" s="32"/>
      <c r="K132" s="46"/>
      <c r="L132" s="46"/>
      <c r="M132" s="46"/>
      <c r="N132" s="46"/>
      <c r="O132" s="47">
        <f t="shared" ref="O132" si="120">K132+L132+M132+N132</f>
        <v>0</v>
      </c>
      <c r="P132" s="47" t="str">
        <f t="shared" ref="P132" si="121">IF(OR(K132&gt;70,L132&gt;70,M132&gt;70,N132&gt;70),"ผิด",IF(OR(K132="",L132="",M132="",N132=""),"ขาด",IF(OR(K132&lt;25,L132&lt;25,M132&lt;25,N132&lt;25),"ตก",IF(O132&lt;140,"ตก","ได้"))))</f>
        <v>ขาด</v>
      </c>
      <c r="Q132" s="46">
        <v>125</v>
      </c>
    </row>
    <row r="133" spans="1:17" x14ac:dyDescent="0.55000000000000004">
      <c r="A133" s="29"/>
      <c r="B133" s="30" t="s">
        <v>9</v>
      </c>
      <c r="C133" s="30" t="s">
        <v>10</v>
      </c>
      <c r="D133" s="30" t="s">
        <v>11</v>
      </c>
      <c r="E133" s="31" t="s">
        <v>38</v>
      </c>
      <c r="F133" s="30" t="s">
        <v>14</v>
      </c>
      <c r="G133" s="30" t="s">
        <v>12</v>
      </c>
      <c r="H133" s="30" t="s">
        <v>13</v>
      </c>
      <c r="I133" s="32"/>
      <c r="K133" s="46"/>
      <c r="L133" s="46"/>
      <c r="M133" s="46"/>
      <c r="N133" s="46"/>
      <c r="O133" s="47"/>
      <c r="P133" s="47"/>
      <c r="Q133" s="46">
        <v>126</v>
      </c>
    </row>
    <row r="134" spans="1:17" x14ac:dyDescent="0.55000000000000004">
      <c r="A134" s="29">
        <v>64</v>
      </c>
      <c r="B134" s="30" t="s">
        <v>6</v>
      </c>
      <c r="C134" s="30" t="s">
        <v>0</v>
      </c>
      <c r="D134" s="30" t="s">
        <v>1</v>
      </c>
      <c r="E134" s="31" t="s">
        <v>21</v>
      </c>
      <c r="F134" s="30" t="s">
        <v>2</v>
      </c>
      <c r="G134" s="30" t="s">
        <v>3</v>
      </c>
      <c r="H134" s="30" t="s">
        <v>4</v>
      </c>
      <c r="I134" s="32"/>
      <c r="K134" s="46"/>
      <c r="L134" s="46"/>
      <c r="M134" s="46"/>
      <c r="N134" s="46"/>
      <c r="O134" s="47">
        <f t="shared" ref="O134" si="122">K134+L134+M134+N134</f>
        <v>0</v>
      </c>
      <c r="P134" s="47" t="str">
        <f t="shared" ref="P134" si="123">IF(OR(K134&gt;70,L134&gt;70,M134&gt;70,N134&gt;70),"ผิด",IF(OR(K134="",L134="",M134="",N134=""),"ขาด",IF(OR(K134&lt;25,L134&lt;25,M134&lt;25,N134&lt;25),"ตก",IF(O134&lt;140,"ตก","ได้"))))</f>
        <v>ขาด</v>
      </c>
      <c r="Q134" s="46">
        <v>127</v>
      </c>
    </row>
    <row r="135" spans="1:17" x14ac:dyDescent="0.55000000000000004">
      <c r="A135" s="29"/>
      <c r="B135" s="30" t="s">
        <v>9</v>
      </c>
      <c r="C135" s="30" t="s">
        <v>10</v>
      </c>
      <c r="D135" s="30" t="s">
        <v>11</v>
      </c>
      <c r="E135" s="31" t="s">
        <v>38</v>
      </c>
      <c r="F135" s="30" t="s">
        <v>14</v>
      </c>
      <c r="G135" s="30" t="s">
        <v>12</v>
      </c>
      <c r="H135" s="30" t="s">
        <v>13</v>
      </c>
      <c r="I135" s="32"/>
      <c r="K135" s="46"/>
      <c r="L135" s="46"/>
      <c r="M135" s="46"/>
      <c r="N135" s="46"/>
      <c r="O135" s="47"/>
      <c r="P135" s="47"/>
      <c r="Q135" s="46">
        <v>128</v>
      </c>
    </row>
    <row r="136" spans="1:17" x14ac:dyDescent="0.55000000000000004">
      <c r="A136" s="29">
        <v>65</v>
      </c>
      <c r="B136" s="30" t="s">
        <v>6</v>
      </c>
      <c r="C136" s="30" t="s">
        <v>0</v>
      </c>
      <c r="D136" s="30" t="s">
        <v>1</v>
      </c>
      <c r="E136" s="31" t="s">
        <v>21</v>
      </c>
      <c r="F136" s="30" t="s">
        <v>2</v>
      </c>
      <c r="G136" s="30" t="s">
        <v>3</v>
      </c>
      <c r="H136" s="30" t="s">
        <v>4</v>
      </c>
      <c r="I136" s="32"/>
      <c r="K136" s="46"/>
      <c r="L136" s="46"/>
      <c r="M136" s="46"/>
      <c r="N136" s="46"/>
      <c r="O136" s="47">
        <f t="shared" ref="O136" si="124">K136+L136+M136+N136</f>
        <v>0</v>
      </c>
      <c r="P136" s="47" t="str">
        <f t="shared" ref="P136" si="125">IF(OR(K136&gt;70,L136&gt;70,M136&gt;70,N136&gt;70),"ผิด",IF(OR(K136="",L136="",M136="",N136=""),"ขาด",IF(OR(K136&lt;25,L136&lt;25,M136&lt;25,N136&lt;25),"ตก",IF(O136&lt;140,"ตก","ได้"))))</f>
        <v>ขาด</v>
      </c>
      <c r="Q136" s="46">
        <v>129</v>
      </c>
    </row>
    <row r="137" spans="1:17" x14ac:dyDescent="0.55000000000000004">
      <c r="A137" s="29"/>
      <c r="B137" s="30" t="s">
        <v>9</v>
      </c>
      <c r="C137" s="30" t="s">
        <v>10</v>
      </c>
      <c r="D137" s="30" t="s">
        <v>11</v>
      </c>
      <c r="E137" s="31" t="s">
        <v>38</v>
      </c>
      <c r="F137" s="30" t="s">
        <v>14</v>
      </c>
      <c r="G137" s="30" t="s">
        <v>12</v>
      </c>
      <c r="H137" s="30" t="s">
        <v>13</v>
      </c>
      <c r="I137" s="32"/>
      <c r="K137" s="46"/>
      <c r="L137" s="46"/>
      <c r="M137" s="46"/>
      <c r="N137" s="46"/>
      <c r="O137" s="47"/>
      <c r="P137" s="47"/>
      <c r="Q137" s="46">
        <v>130</v>
      </c>
    </row>
    <row r="138" spans="1:17" x14ac:dyDescent="0.55000000000000004">
      <c r="A138" s="29">
        <v>66</v>
      </c>
      <c r="B138" s="30" t="s">
        <v>6</v>
      </c>
      <c r="C138" s="30" t="s">
        <v>0</v>
      </c>
      <c r="D138" s="30" t="s">
        <v>1</v>
      </c>
      <c r="E138" s="31" t="s">
        <v>21</v>
      </c>
      <c r="F138" s="30" t="s">
        <v>2</v>
      </c>
      <c r="G138" s="30" t="s">
        <v>3</v>
      </c>
      <c r="H138" s="30" t="s">
        <v>4</v>
      </c>
      <c r="I138" s="32"/>
      <c r="K138" s="46"/>
      <c r="L138" s="46"/>
      <c r="M138" s="46"/>
      <c r="N138" s="46"/>
      <c r="O138" s="47">
        <f t="shared" ref="O138" si="126">K138+L138+M138+N138</f>
        <v>0</v>
      </c>
      <c r="P138" s="47" t="str">
        <f t="shared" ref="P138" si="127">IF(OR(K138&gt;70,L138&gt;70,M138&gt;70,N138&gt;70),"ผิด",IF(OR(K138="",L138="",M138="",N138=""),"ขาด",IF(OR(K138&lt;25,L138&lt;25,M138&lt;25,N138&lt;25),"ตก",IF(O138&lt;140,"ตก","ได้"))))</f>
        <v>ขาด</v>
      </c>
      <c r="Q138" s="46">
        <v>131</v>
      </c>
    </row>
    <row r="139" spans="1:17" x14ac:dyDescent="0.55000000000000004">
      <c r="A139" s="29"/>
      <c r="B139" s="30" t="s">
        <v>9</v>
      </c>
      <c r="C139" s="30" t="s">
        <v>10</v>
      </c>
      <c r="D139" s="30" t="s">
        <v>11</v>
      </c>
      <c r="E139" s="31" t="s">
        <v>38</v>
      </c>
      <c r="F139" s="30" t="s">
        <v>14</v>
      </c>
      <c r="G139" s="30" t="s">
        <v>12</v>
      </c>
      <c r="H139" s="30" t="s">
        <v>13</v>
      </c>
      <c r="I139" s="32"/>
      <c r="K139" s="46"/>
      <c r="L139" s="46"/>
      <c r="M139" s="46"/>
      <c r="N139" s="46"/>
      <c r="O139" s="47"/>
      <c r="P139" s="47"/>
      <c r="Q139" s="46">
        <v>132</v>
      </c>
    </row>
    <row r="140" spans="1:17" x14ac:dyDescent="0.55000000000000004">
      <c r="A140" s="29">
        <v>67</v>
      </c>
      <c r="B140" s="30" t="s">
        <v>6</v>
      </c>
      <c r="C140" s="30" t="s">
        <v>0</v>
      </c>
      <c r="D140" s="30" t="s">
        <v>1</v>
      </c>
      <c r="E140" s="31" t="s">
        <v>21</v>
      </c>
      <c r="F140" s="30" t="s">
        <v>2</v>
      </c>
      <c r="G140" s="30" t="s">
        <v>3</v>
      </c>
      <c r="H140" s="30" t="s">
        <v>4</v>
      </c>
      <c r="I140" s="32"/>
      <c r="K140" s="46"/>
      <c r="L140" s="46"/>
      <c r="M140" s="46"/>
      <c r="N140" s="46"/>
      <c r="O140" s="47">
        <f t="shared" ref="O140" si="128">K140+L140+M140+N140</f>
        <v>0</v>
      </c>
      <c r="P140" s="47" t="str">
        <f t="shared" ref="P140" si="129">IF(OR(K140&gt;70,L140&gt;70,M140&gt;70,N140&gt;70),"ผิด",IF(OR(K140="",L140="",M140="",N140=""),"ขาด",IF(OR(K140&lt;25,L140&lt;25,M140&lt;25,N140&lt;25),"ตก",IF(O140&lt;140,"ตก","ได้"))))</f>
        <v>ขาด</v>
      </c>
      <c r="Q140" s="46">
        <v>133</v>
      </c>
    </row>
    <row r="141" spans="1:17" x14ac:dyDescent="0.55000000000000004">
      <c r="A141" s="29"/>
      <c r="B141" s="30" t="s">
        <v>9</v>
      </c>
      <c r="C141" s="30" t="s">
        <v>10</v>
      </c>
      <c r="D141" s="30" t="s">
        <v>11</v>
      </c>
      <c r="E141" s="31" t="s">
        <v>38</v>
      </c>
      <c r="F141" s="30" t="s">
        <v>14</v>
      </c>
      <c r="G141" s="30" t="s">
        <v>12</v>
      </c>
      <c r="H141" s="30" t="s">
        <v>13</v>
      </c>
      <c r="I141" s="32"/>
      <c r="K141" s="46"/>
      <c r="L141" s="46"/>
      <c r="M141" s="46"/>
      <c r="N141" s="46"/>
      <c r="O141" s="47"/>
      <c r="P141" s="47"/>
      <c r="Q141" s="46">
        <v>134</v>
      </c>
    </row>
    <row r="142" spans="1:17" x14ac:dyDescent="0.55000000000000004">
      <c r="A142" s="29">
        <v>68</v>
      </c>
      <c r="B142" s="30" t="s">
        <v>6</v>
      </c>
      <c r="C142" s="30" t="s">
        <v>0</v>
      </c>
      <c r="D142" s="30" t="s">
        <v>1</v>
      </c>
      <c r="E142" s="31" t="s">
        <v>21</v>
      </c>
      <c r="F142" s="30" t="s">
        <v>2</v>
      </c>
      <c r="G142" s="30" t="s">
        <v>3</v>
      </c>
      <c r="H142" s="30" t="s">
        <v>4</v>
      </c>
      <c r="I142" s="32"/>
      <c r="K142" s="46"/>
      <c r="L142" s="46"/>
      <c r="M142" s="46"/>
      <c r="N142" s="46"/>
      <c r="O142" s="47">
        <f t="shared" ref="O142" si="130">K142+L142+M142+N142</f>
        <v>0</v>
      </c>
      <c r="P142" s="47" t="str">
        <f t="shared" ref="P142" si="131">IF(OR(K142&gt;70,L142&gt;70,M142&gt;70,N142&gt;70),"ผิด",IF(OR(K142="",L142="",M142="",N142=""),"ขาด",IF(OR(K142&lt;25,L142&lt;25,M142&lt;25,N142&lt;25),"ตก",IF(O142&lt;140,"ตก","ได้"))))</f>
        <v>ขาด</v>
      </c>
      <c r="Q142" s="46">
        <v>135</v>
      </c>
    </row>
    <row r="143" spans="1:17" x14ac:dyDescent="0.55000000000000004">
      <c r="A143" s="29"/>
      <c r="B143" s="30" t="s">
        <v>9</v>
      </c>
      <c r="C143" s="30" t="s">
        <v>10</v>
      </c>
      <c r="D143" s="30" t="s">
        <v>11</v>
      </c>
      <c r="E143" s="31" t="s">
        <v>38</v>
      </c>
      <c r="F143" s="30" t="s">
        <v>14</v>
      </c>
      <c r="G143" s="30" t="s">
        <v>12</v>
      </c>
      <c r="H143" s="30" t="s">
        <v>13</v>
      </c>
      <c r="I143" s="32"/>
      <c r="K143" s="46"/>
      <c r="L143" s="46"/>
      <c r="M143" s="46"/>
      <c r="N143" s="46"/>
      <c r="O143" s="47"/>
      <c r="P143" s="47"/>
      <c r="Q143" s="46">
        <v>136</v>
      </c>
    </row>
    <row r="144" spans="1:17" x14ac:dyDescent="0.55000000000000004">
      <c r="A144" s="29">
        <v>69</v>
      </c>
      <c r="B144" s="30" t="s">
        <v>6</v>
      </c>
      <c r="C144" s="30" t="s">
        <v>0</v>
      </c>
      <c r="D144" s="30" t="s">
        <v>1</v>
      </c>
      <c r="E144" s="31" t="s">
        <v>21</v>
      </c>
      <c r="F144" s="30" t="s">
        <v>2</v>
      </c>
      <c r="G144" s="30" t="s">
        <v>3</v>
      </c>
      <c r="H144" s="30" t="s">
        <v>4</v>
      </c>
      <c r="I144" s="32"/>
      <c r="K144" s="46"/>
      <c r="L144" s="46"/>
      <c r="M144" s="46"/>
      <c r="N144" s="46"/>
      <c r="O144" s="47">
        <f t="shared" ref="O144" si="132">K144+L144+M144+N144</f>
        <v>0</v>
      </c>
      <c r="P144" s="47" t="str">
        <f t="shared" ref="P144" si="133">IF(OR(K144&gt;70,L144&gt;70,M144&gt;70,N144&gt;70),"ผิด",IF(OR(K144="",L144="",M144="",N144=""),"ขาด",IF(OR(K144&lt;25,L144&lt;25,M144&lt;25,N144&lt;25),"ตก",IF(O144&lt;140,"ตก","ได้"))))</f>
        <v>ขาด</v>
      </c>
      <c r="Q144" s="46">
        <v>137</v>
      </c>
    </row>
    <row r="145" spans="1:17" x14ac:dyDescent="0.55000000000000004">
      <c r="A145" s="29"/>
      <c r="B145" s="30" t="s">
        <v>9</v>
      </c>
      <c r="C145" s="30" t="s">
        <v>10</v>
      </c>
      <c r="D145" s="30" t="s">
        <v>11</v>
      </c>
      <c r="E145" s="31" t="s">
        <v>38</v>
      </c>
      <c r="F145" s="30" t="s">
        <v>14</v>
      </c>
      <c r="G145" s="30" t="s">
        <v>12</v>
      </c>
      <c r="H145" s="30" t="s">
        <v>13</v>
      </c>
      <c r="I145" s="32"/>
      <c r="K145" s="46"/>
      <c r="L145" s="46"/>
      <c r="M145" s="46"/>
      <c r="N145" s="46"/>
      <c r="O145" s="47"/>
      <c r="P145" s="47"/>
      <c r="Q145" s="46">
        <v>138</v>
      </c>
    </row>
    <row r="146" spans="1:17" x14ac:dyDescent="0.55000000000000004">
      <c r="A146" s="29">
        <v>70</v>
      </c>
      <c r="B146" s="30" t="s">
        <v>6</v>
      </c>
      <c r="C146" s="30" t="s">
        <v>0</v>
      </c>
      <c r="D146" s="30" t="s">
        <v>1</v>
      </c>
      <c r="E146" s="31" t="s">
        <v>21</v>
      </c>
      <c r="F146" s="30" t="s">
        <v>2</v>
      </c>
      <c r="G146" s="30" t="s">
        <v>3</v>
      </c>
      <c r="H146" s="30" t="s">
        <v>4</v>
      </c>
      <c r="I146" s="32"/>
      <c r="K146" s="46"/>
      <c r="L146" s="46"/>
      <c r="M146" s="46"/>
      <c r="N146" s="46"/>
      <c r="O146" s="47">
        <f t="shared" ref="O146" si="134">K146+L146+M146+N146</f>
        <v>0</v>
      </c>
      <c r="P146" s="47" t="str">
        <f t="shared" ref="P146" si="135">IF(OR(K146&gt;70,L146&gt;70,M146&gt;70,N146&gt;70),"ผิด",IF(OR(K146="",L146="",M146="",N146=""),"ขาด",IF(OR(K146&lt;25,L146&lt;25,M146&lt;25,N146&lt;25),"ตก",IF(O146&lt;140,"ตก","ได้"))))</f>
        <v>ขาด</v>
      </c>
      <c r="Q146" s="46">
        <v>139</v>
      </c>
    </row>
    <row r="147" spans="1:17" x14ac:dyDescent="0.55000000000000004">
      <c r="A147" s="29"/>
      <c r="B147" s="30" t="s">
        <v>9</v>
      </c>
      <c r="C147" s="30" t="s">
        <v>10</v>
      </c>
      <c r="D147" s="30" t="s">
        <v>11</v>
      </c>
      <c r="E147" s="31" t="s">
        <v>38</v>
      </c>
      <c r="F147" s="30" t="s">
        <v>14</v>
      </c>
      <c r="G147" s="30" t="s">
        <v>12</v>
      </c>
      <c r="H147" s="30" t="s">
        <v>13</v>
      </c>
      <c r="I147" s="32"/>
      <c r="K147" s="46"/>
      <c r="L147" s="46"/>
      <c r="M147" s="46"/>
      <c r="N147" s="46"/>
      <c r="O147" s="47"/>
      <c r="P147" s="47"/>
      <c r="Q147" s="46">
        <v>140</v>
      </c>
    </row>
    <row r="148" spans="1:17" x14ac:dyDescent="0.55000000000000004">
      <c r="A148" s="29">
        <v>71</v>
      </c>
      <c r="B148" s="30" t="s">
        <v>6</v>
      </c>
      <c r="C148" s="30" t="s">
        <v>0</v>
      </c>
      <c r="D148" s="30" t="s">
        <v>1</v>
      </c>
      <c r="E148" s="31" t="s">
        <v>21</v>
      </c>
      <c r="F148" s="30" t="s">
        <v>2</v>
      </c>
      <c r="G148" s="30" t="s">
        <v>3</v>
      </c>
      <c r="H148" s="30" t="s">
        <v>4</v>
      </c>
      <c r="I148" s="32"/>
      <c r="K148" s="46"/>
      <c r="L148" s="46"/>
      <c r="M148" s="46"/>
      <c r="N148" s="46"/>
      <c r="O148" s="47">
        <f t="shared" ref="O148" si="136">K148+L148+M148+N148</f>
        <v>0</v>
      </c>
      <c r="P148" s="47" t="str">
        <f t="shared" ref="P148" si="137">IF(OR(K148&gt;70,L148&gt;70,M148&gt;70,N148&gt;70),"ผิด",IF(OR(K148="",L148="",M148="",N148=""),"ขาด",IF(OR(K148&lt;25,L148&lt;25,M148&lt;25,N148&lt;25),"ตก",IF(O148&lt;140,"ตก","ได้"))))</f>
        <v>ขาด</v>
      </c>
      <c r="Q148" s="46">
        <v>141</v>
      </c>
    </row>
    <row r="149" spans="1:17" x14ac:dyDescent="0.55000000000000004">
      <c r="A149" s="29"/>
      <c r="B149" s="30" t="s">
        <v>9</v>
      </c>
      <c r="C149" s="30" t="s">
        <v>10</v>
      </c>
      <c r="D149" s="30" t="s">
        <v>11</v>
      </c>
      <c r="E149" s="31" t="s">
        <v>38</v>
      </c>
      <c r="F149" s="30" t="s">
        <v>14</v>
      </c>
      <c r="G149" s="30" t="s">
        <v>12</v>
      </c>
      <c r="H149" s="30" t="s">
        <v>13</v>
      </c>
      <c r="I149" s="32"/>
      <c r="K149" s="46"/>
      <c r="L149" s="46"/>
      <c r="M149" s="46"/>
      <c r="N149" s="46"/>
      <c r="O149" s="47"/>
      <c r="P149" s="47"/>
      <c r="Q149" s="46">
        <v>142</v>
      </c>
    </row>
    <row r="150" spans="1:17" x14ac:dyDescent="0.55000000000000004">
      <c r="A150" s="29">
        <v>72</v>
      </c>
      <c r="B150" s="30" t="s">
        <v>6</v>
      </c>
      <c r="C150" s="30" t="s">
        <v>0</v>
      </c>
      <c r="D150" s="30" t="s">
        <v>1</v>
      </c>
      <c r="E150" s="31" t="s">
        <v>21</v>
      </c>
      <c r="F150" s="30" t="s">
        <v>2</v>
      </c>
      <c r="G150" s="30" t="s">
        <v>3</v>
      </c>
      <c r="H150" s="30" t="s">
        <v>4</v>
      </c>
      <c r="I150" s="32"/>
      <c r="K150" s="46"/>
      <c r="L150" s="46"/>
      <c r="M150" s="46"/>
      <c r="N150" s="46"/>
      <c r="O150" s="47">
        <f t="shared" ref="O150" si="138">K150+L150+M150+N150</f>
        <v>0</v>
      </c>
      <c r="P150" s="47" t="str">
        <f t="shared" ref="P150" si="139">IF(OR(K150&gt;70,L150&gt;70,M150&gt;70,N150&gt;70),"ผิด",IF(OR(K150="",L150="",M150="",N150=""),"ขาด",IF(OR(K150&lt;25,L150&lt;25,M150&lt;25,N150&lt;25),"ตก",IF(O150&lt;140,"ตก","ได้"))))</f>
        <v>ขาด</v>
      </c>
      <c r="Q150" s="46">
        <v>143</v>
      </c>
    </row>
    <row r="151" spans="1:17" x14ac:dyDescent="0.55000000000000004">
      <c r="A151" s="29"/>
      <c r="B151" s="30" t="s">
        <v>9</v>
      </c>
      <c r="C151" s="30" t="s">
        <v>10</v>
      </c>
      <c r="D151" s="30" t="s">
        <v>11</v>
      </c>
      <c r="E151" s="31" t="s">
        <v>38</v>
      </c>
      <c r="F151" s="30" t="s">
        <v>14</v>
      </c>
      <c r="G151" s="30" t="s">
        <v>12</v>
      </c>
      <c r="H151" s="30" t="s">
        <v>13</v>
      </c>
      <c r="I151" s="32"/>
      <c r="K151" s="46"/>
      <c r="L151" s="46"/>
      <c r="M151" s="46"/>
      <c r="N151" s="46"/>
      <c r="O151" s="47"/>
      <c r="P151" s="47"/>
      <c r="Q151" s="46">
        <v>144</v>
      </c>
    </row>
    <row r="152" spans="1:17" x14ac:dyDescent="0.55000000000000004">
      <c r="A152" s="29">
        <v>73</v>
      </c>
      <c r="B152" s="30" t="s">
        <v>6</v>
      </c>
      <c r="C152" s="30" t="s">
        <v>0</v>
      </c>
      <c r="D152" s="30" t="s">
        <v>1</v>
      </c>
      <c r="E152" s="31" t="s">
        <v>21</v>
      </c>
      <c r="F152" s="30" t="s">
        <v>2</v>
      </c>
      <c r="G152" s="30" t="s">
        <v>3</v>
      </c>
      <c r="H152" s="30" t="s">
        <v>4</v>
      </c>
      <c r="I152" s="32"/>
      <c r="K152" s="46"/>
      <c r="L152" s="46"/>
      <c r="M152" s="46"/>
      <c r="N152" s="46"/>
      <c r="O152" s="47">
        <f t="shared" ref="O152" si="140">K152+L152+M152+N152</f>
        <v>0</v>
      </c>
      <c r="P152" s="47" t="str">
        <f t="shared" ref="P152" si="141">IF(OR(K152&gt;70,L152&gt;70,M152&gt;70,N152&gt;70),"ผิด",IF(OR(K152="",L152="",M152="",N152=""),"ขาด",IF(OR(K152&lt;25,L152&lt;25,M152&lt;25,N152&lt;25),"ตก",IF(O152&lt;140,"ตก","ได้"))))</f>
        <v>ขาด</v>
      </c>
      <c r="Q152" s="46">
        <v>145</v>
      </c>
    </row>
    <row r="153" spans="1:17" x14ac:dyDescent="0.55000000000000004">
      <c r="A153" s="29"/>
      <c r="B153" s="30" t="s">
        <v>9</v>
      </c>
      <c r="C153" s="30" t="s">
        <v>10</v>
      </c>
      <c r="D153" s="30" t="s">
        <v>11</v>
      </c>
      <c r="E153" s="31" t="s">
        <v>38</v>
      </c>
      <c r="F153" s="30" t="s">
        <v>14</v>
      </c>
      <c r="G153" s="30" t="s">
        <v>12</v>
      </c>
      <c r="H153" s="30" t="s">
        <v>13</v>
      </c>
      <c r="I153" s="32"/>
      <c r="K153" s="46"/>
      <c r="L153" s="46"/>
      <c r="M153" s="46"/>
      <c r="N153" s="46"/>
      <c r="O153" s="47"/>
      <c r="P153" s="47"/>
      <c r="Q153" s="46">
        <v>146</v>
      </c>
    </row>
    <row r="154" spans="1:17" x14ac:dyDescent="0.55000000000000004">
      <c r="A154" s="29">
        <v>74</v>
      </c>
      <c r="B154" s="30" t="s">
        <v>6</v>
      </c>
      <c r="C154" s="30" t="s">
        <v>0</v>
      </c>
      <c r="D154" s="30" t="s">
        <v>1</v>
      </c>
      <c r="E154" s="31" t="s">
        <v>21</v>
      </c>
      <c r="F154" s="30" t="s">
        <v>2</v>
      </c>
      <c r="G154" s="30" t="s">
        <v>3</v>
      </c>
      <c r="H154" s="30" t="s">
        <v>4</v>
      </c>
      <c r="I154" s="32"/>
      <c r="K154" s="46"/>
      <c r="L154" s="46"/>
      <c r="M154" s="46"/>
      <c r="N154" s="46"/>
      <c r="O154" s="47">
        <f t="shared" ref="O154" si="142">K154+L154+M154+N154</f>
        <v>0</v>
      </c>
      <c r="P154" s="47" t="str">
        <f t="shared" ref="P154" si="143">IF(OR(K154&gt;70,L154&gt;70,M154&gt;70,N154&gt;70),"ผิด",IF(OR(K154="",L154="",M154="",N154=""),"ขาด",IF(OR(K154&lt;25,L154&lt;25,M154&lt;25,N154&lt;25),"ตก",IF(O154&lt;140,"ตก","ได้"))))</f>
        <v>ขาด</v>
      </c>
      <c r="Q154" s="46">
        <v>147</v>
      </c>
    </row>
    <row r="155" spans="1:17" x14ac:dyDescent="0.55000000000000004">
      <c r="A155" s="29"/>
      <c r="B155" s="30" t="s">
        <v>9</v>
      </c>
      <c r="C155" s="30" t="s">
        <v>10</v>
      </c>
      <c r="D155" s="30" t="s">
        <v>11</v>
      </c>
      <c r="E155" s="31" t="s">
        <v>38</v>
      </c>
      <c r="F155" s="30" t="s">
        <v>14</v>
      </c>
      <c r="G155" s="30" t="s">
        <v>12</v>
      </c>
      <c r="H155" s="30" t="s">
        <v>13</v>
      </c>
      <c r="I155" s="32"/>
      <c r="K155" s="46"/>
      <c r="L155" s="46"/>
      <c r="M155" s="46"/>
      <c r="N155" s="46"/>
      <c r="O155" s="47"/>
      <c r="P155" s="47"/>
      <c r="Q155" s="46">
        <v>148</v>
      </c>
    </row>
    <row r="156" spans="1:17" x14ac:dyDescent="0.55000000000000004">
      <c r="A156" s="29">
        <v>75</v>
      </c>
      <c r="B156" s="30" t="s">
        <v>6</v>
      </c>
      <c r="C156" s="30" t="s">
        <v>0</v>
      </c>
      <c r="D156" s="30" t="s">
        <v>1</v>
      </c>
      <c r="E156" s="31" t="s">
        <v>21</v>
      </c>
      <c r="F156" s="30" t="s">
        <v>2</v>
      </c>
      <c r="G156" s="30" t="s">
        <v>3</v>
      </c>
      <c r="H156" s="30" t="s">
        <v>4</v>
      </c>
      <c r="I156" s="32"/>
      <c r="K156" s="46"/>
      <c r="L156" s="46"/>
      <c r="M156" s="46"/>
      <c r="N156" s="46"/>
      <c r="O156" s="47">
        <f t="shared" ref="O156" si="144">K156+L156+M156+N156</f>
        <v>0</v>
      </c>
      <c r="P156" s="47" t="str">
        <f t="shared" ref="P156" si="145">IF(OR(K156&gt;70,L156&gt;70,M156&gt;70,N156&gt;70),"ผิด",IF(OR(K156="",L156="",M156="",N156=""),"ขาด",IF(OR(K156&lt;25,L156&lt;25,M156&lt;25,N156&lt;25),"ตก",IF(O156&lt;140,"ตก","ได้"))))</f>
        <v>ขาด</v>
      </c>
      <c r="Q156" s="46">
        <v>149</v>
      </c>
    </row>
    <row r="157" spans="1:17" x14ac:dyDescent="0.55000000000000004">
      <c r="A157" s="29"/>
      <c r="B157" s="30" t="s">
        <v>9</v>
      </c>
      <c r="C157" s="30" t="s">
        <v>10</v>
      </c>
      <c r="D157" s="30" t="s">
        <v>11</v>
      </c>
      <c r="E157" s="31" t="s">
        <v>38</v>
      </c>
      <c r="F157" s="30" t="s">
        <v>14</v>
      </c>
      <c r="G157" s="30" t="s">
        <v>12</v>
      </c>
      <c r="H157" s="30" t="s">
        <v>13</v>
      </c>
      <c r="I157" s="32"/>
      <c r="K157" s="46"/>
      <c r="L157" s="46"/>
      <c r="M157" s="46"/>
      <c r="N157" s="46"/>
      <c r="O157" s="47"/>
      <c r="P157" s="47"/>
      <c r="Q157" s="46">
        <v>150</v>
      </c>
    </row>
    <row r="158" spans="1:17" x14ac:dyDescent="0.55000000000000004">
      <c r="A158" s="29">
        <v>76</v>
      </c>
      <c r="B158" s="30" t="s">
        <v>6</v>
      </c>
      <c r="C158" s="30" t="s">
        <v>0</v>
      </c>
      <c r="D158" s="30" t="s">
        <v>1</v>
      </c>
      <c r="E158" s="31" t="s">
        <v>21</v>
      </c>
      <c r="F158" s="30" t="s">
        <v>2</v>
      </c>
      <c r="G158" s="30" t="s">
        <v>3</v>
      </c>
      <c r="H158" s="30" t="s">
        <v>4</v>
      </c>
      <c r="I158" s="32"/>
      <c r="K158" s="46"/>
      <c r="L158" s="46"/>
      <c r="M158" s="46"/>
      <c r="N158" s="46"/>
      <c r="O158" s="47">
        <f t="shared" ref="O158" si="146">K158+L158+M158+N158</f>
        <v>0</v>
      </c>
      <c r="P158" s="47" t="str">
        <f t="shared" ref="P158" si="147">IF(OR(K158&gt;70,L158&gt;70,M158&gt;70,N158&gt;70),"ผิด",IF(OR(K158="",L158="",M158="",N158=""),"ขาด",IF(OR(K158&lt;25,L158&lt;25,M158&lt;25,N158&lt;25),"ตก",IF(O158&lt;140,"ตก","ได้"))))</f>
        <v>ขาด</v>
      </c>
      <c r="Q158" s="46">
        <v>151</v>
      </c>
    </row>
    <row r="159" spans="1:17" x14ac:dyDescent="0.55000000000000004">
      <c r="A159" s="29"/>
      <c r="B159" s="30" t="s">
        <v>9</v>
      </c>
      <c r="C159" s="30" t="s">
        <v>10</v>
      </c>
      <c r="D159" s="30" t="s">
        <v>11</v>
      </c>
      <c r="E159" s="31" t="s">
        <v>38</v>
      </c>
      <c r="F159" s="30" t="s">
        <v>14</v>
      </c>
      <c r="G159" s="30" t="s">
        <v>12</v>
      </c>
      <c r="H159" s="30" t="s">
        <v>13</v>
      </c>
      <c r="I159" s="32"/>
      <c r="K159" s="46"/>
      <c r="L159" s="46"/>
      <c r="M159" s="46"/>
      <c r="N159" s="46"/>
      <c r="O159" s="47"/>
      <c r="P159" s="47"/>
      <c r="Q159" s="46">
        <v>152</v>
      </c>
    </row>
    <row r="160" spans="1:17" x14ac:dyDescent="0.55000000000000004">
      <c r="A160" s="29">
        <v>77</v>
      </c>
      <c r="B160" s="30" t="s">
        <v>6</v>
      </c>
      <c r="C160" s="30" t="s">
        <v>0</v>
      </c>
      <c r="D160" s="30" t="s">
        <v>1</v>
      </c>
      <c r="E160" s="31" t="s">
        <v>21</v>
      </c>
      <c r="F160" s="30" t="s">
        <v>2</v>
      </c>
      <c r="G160" s="30" t="s">
        <v>3</v>
      </c>
      <c r="H160" s="30" t="s">
        <v>4</v>
      </c>
      <c r="I160" s="32"/>
      <c r="K160" s="46"/>
      <c r="L160" s="46"/>
      <c r="M160" s="46"/>
      <c r="N160" s="46"/>
      <c r="O160" s="47">
        <f t="shared" ref="O160" si="148">K160+L160+M160+N160</f>
        <v>0</v>
      </c>
      <c r="P160" s="47" t="str">
        <f t="shared" ref="P160" si="149">IF(OR(K160&gt;70,L160&gt;70,M160&gt;70,N160&gt;70),"ผิด",IF(OR(K160="",L160="",M160="",N160=""),"ขาด",IF(OR(K160&lt;25,L160&lt;25,M160&lt;25,N160&lt;25),"ตก",IF(O160&lt;140,"ตก","ได้"))))</f>
        <v>ขาด</v>
      </c>
      <c r="Q160" s="46">
        <v>153</v>
      </c>
    </row>
    <row r="161" spans="1:17" x14ac:dyDescent="0.55000000000000004">
      <c r="A161" s="29"/>
      <c r="B161" s="30" t="s">
        <v>9</v>
      </c>
      <c r="C161" s="30" t="s">
        <v>10</v>
      </c>
      <c r="D161" s="30" t="s">
        <v>11</v>
      </c>
      <c r="E161" s="31" t="s">
        <v>38</v>
      </c>
      <c r="F161" s="30" t="s">
        <v>14</v>
      </c>
      <c r="G161" s="30" t="s">
        <v>12</v>
      </c>
      <c r="H161" s="30" t="s">
        <v>13</v>
      </c>
      <c r="I161" s="32"/>
      <c r="K161" s="46"/>
      <c r="L161" s="46"/>
      <c r="M161" s="46"/>
      <c r="N161" s="46"/>
      <c r="O161" s="47"/>
      <c r="P161" s="47"/>
      <c r="Q161" s="46">
        <v>154</v>
      </c>
    </row>
    <row r="162" spans="1:17" x14ac:dyDescent="0.55000000000000004">
      <c r="A162" s="29">
        <v>78</v>
      </c>
      <c r="B162" s="30" t="s">
        <v>6</v>
      </c>
      <c r="C162" s="30" t="s">
        <v>0</v>
      </c>
      <c r="D162" s="30" t="s">
        <v>1</v>
      </c>
      <c r="E162" s="31" t="s">
        <v>21</v>
      </c>
      <c r="F162" s="30" t="s">
        <v>2</v>
      </c>
      <c r="G162" s="30" t="s">
        <v>3</v>
      </c>
      <c r="H162" s="30" t="s">
        <v>4</v>
      </c>
      <c r="I162" s="32"/>
      <c r="K162" s="46"/>
      <c r="L162" s="46"/>
      <c r="M162" s="46"/>
      <c r="N162" s="46"/>
      <c r="O162" s="47">
        <f t="shared" ref="O162" si="150">K162+L162+M162+N162</f>
        <v>0</v>
      </c>
      <c r="P162" s="47" t="str">
        <f t="shared" ref="P162" si="151">IF(OR(K162&gt;70,L162&gt;70,M162&gt;70,N162&gt;70),"ผิด",IF(OR(K162="",L162="",M162="",N162=""),"ขาด",IF(OR(K162&lt;25,L162&lt;25,M162&lt;25,N162&lt;25),"ตก",IF(O162&lt;140,"ตก","ได้"))))</f>
        <v>ขาด</v>
      </c>
      <c r="Q162" s="46">
        <v>155</v>
      </c>
    </row>
    <row r="163" spans="1:17" x14ac:dyDescent="0.55000000000000004">
      <c r="A163" s="29"/>
      <c r="B163" s="30" t="s">
        <v>9</v>
      </c>
      <c r="C163" s="30" t="s">
        <v>10</v>
      </c>
      <c r="D163" s="30" t="s">
        <v>11</v>
      </c>
      <c r="E163" s="31" t="s">
        <v>38</v>
      </c>
      <c r="F163" s="30" t="s">
        <v>14</v>
      </c>
      <c r="G163" s="30" t="s">
        <v>12</v>
      </c>
      <c r="H163" s="30" t="s">
        <v>13</v>
      </c>
      <c r="I163" s="32"/>
      <c r="K163" s="46"/>
      <c r="L163" s="46"/>
      <c r="M163" s="46"/>
      <c r="N163" s="46"/>
      <c r="O163" s="47"/>
      <c r="P163" s="47"/>
      <c r="Q163" s="46">
        <v>156</v>
      </c>
    </row>
    <row r="164" spans="1:17" x14ac:dyDescent="0.55000000000000004">
      <c r="A164" s="29">
        <v>79</v>
      </c>
      <c r="B164" s="30" t="s">
        <v>6</v>
      </c>
      <c r="C164" s="30" t="s">
        <v>0</v>
      </c>
      <c r="D164" s="30" t="s">
        <v>1</v>
      </c>
      <c r="E164" s="31" t="s">
        <v>21</v>
      </c>
      <c r="F164" s="30" t="s">
        <v>2</v>
      </c>
      <c r="G164" s="30" t="s">
        <v>3</v>
      </c>
      <c r="H164" s="30" t="s">
        <v>4</v>
      </c>
      <c r="I164" s="32"/>
      <c r="K164" s="46"/>
      <c r="L164" s="46"/>
      <c r="M164" s="46"/>
      <c r="N164" s="46"/>
      <c r="O164" s="47">
        <f t="shared" ref="O164" si="152">K164+L164+M164+N164</f>
        <v>0</v>
      </c>
      <c r="P164" s="47" t="str">
        <f t="shared" ref="P164" si="153">IF(OR(K164&gt;70,L164&gt;70,M164&gt;70,N164&gt;70),"ผิด",IF(OR(K164="",L164="",M164="",N164=""),"ขาด",IF(OR(K164&lt;25,L164&lt;25,M164&lt;25,N164&lt;25),"ตก",IF(O164&lt;140,"ตก","ได้"))))</f>
        <v>ขาด</v>
      </c>
      <c r="Q164" s="46">
        <v>157</v>
      </c>
    </row>
    <row r="165" spans="1:17" x14ac:dyDescent="0.55000000000000004">
      <c r="A165" s="29"/>
      <c r="B165" s="30" t="s">
        <v>9</v>
      </c>
      <c r="C165" s="30" t="s">
        <v>10</v>
      </c>
      <c r="D165" s="30" t="s">
        <v>11</v>
      </c>
      <c r="E165" s="31" t="s">
        <v>38</v>
      </c>
      <c r="F165" s="30" t="s">
        <v>14</v>
      </c>
      <c r="G165" s="30" t="s">
        <v>12</v>
      </c>
      <c r="H165" s="30" t="s">
        <v>13</v>
      </c>
      <c r="I165" s="32"/>
      <c r="K165" s="46"/>
      <c r="L165" s="46"/>
      <c r="M165" s="46"/>
      <c r="N165" s="46"/>
      <c r="O165" s="47"/>
      <c r="P165" s="47"/>
      <c r="Q165" s="46">
        <v>158</v>
      </c>
    </row>
    <row r="166" spans="1:17" x14ac:dyDescent="0.55000000000000004">
      <c r="A166" s="29">
        <v>80</v>
      </c>
      <c r="B166" s="30" t="s">
        <v>6</v>
      </c>
      <c r="C166" s="30" t="s">
        <v>0</v>
      </c>
      <c r="D166" s="30" t="s">
        <v>1</v>
      </c>
      <c r="E166" s="31" t="s">
        <v>21</v>
      </c>
      <c r="F166" s="30" t="s">
        <v>2</v>
      </c>
      <c r="G166" s="30" t="s">
        <v>3</v>
      </c>
      <c r="H166" s="30" t="s">
        <v>4</v>
      </c>
      <c r="I166" s="32"/>
      <c r="K166" s="46"/>
      <c r="L166" s="46"/>
      <c r="M166" s="46"/>
      <c r="N166" s="46"/>
      <c r="O166" s="47">
        <f t="shared" ref="O166" si="154">K166+L166+M166+N166</f>
        <v>0</v>
      </c>
      <c r="P166" s="47" t="str">
        <f t="shared" ref="P166" si="155">IF(OR(K166&gt;70,L166&gt;70,M166&gt;70,N166&gt;70),"ผิด",IF(OR(K166="",L166="",M166="",N166=""),"ขาด",IF(OR(K166&lt;25,L166&lt;25,M166&lt;25,N166&lt;25),"ตก",IF(O166&lt;140,"ตก","ได้"))))</f>
        <v>ขาด</v>
      </c>
      <c r="Q166" s="46">
        <v>159</v>
      </c>
    </row>
    <row r="167" spans="1:17" x14ac:dyDescent="0.55000000000000004">
      <c r="A167" s="29"/>
      <c r="B167" s="30" t="s">
        <v>9</v>
      </c>
      <c r="C167" s="30" t="s">
        <v>10</v>
      </c>
      <c r="D167" s="30" t="s">
        <v>11</v>
      </c>
      <c r="E167" s="31" t="s">
        <v>38</v>
      </c>
      <c r="F167" s="30" t="s">
        <v>14</v>
      </c>
      <c r="G167" s="30" t="s">
        <v>12</v>
      </c>
      <c r="H167" s="30" t="s">
        <v>13</v>
      </c>
      <c r="I167" s="32"/>
      <c r="K167" s="46"/>
      <c r="L167" s="46"/>
      <c r="M167" s="46"/>
      <c r="N167" s="46"/>
      <c r="O167" s="47"/>
      <c r="P167" s="47"/>
      <c r="Q167" s="46">
        <v>160</v>
      </c>
    </row>
    <row r="168" spans="1:17" x14ac:dyDescent="0.55000000000000004">
      <c r="A168" s="29">
        <v>81</v>
      </c>
      <c r="B168" s="30" t="s">
        <v>6</v>
      </c>
      <c r="C168" s="30" t="s">
        <v>0</v>
      </c>
      <c r="D168" s="30" t="s">
        <v>1</v>
      </c>
      <c r="E168" s="31" t="s">
        <v>21</v>
      </c>
      <c r="F168" s="30" t="s">
        <v>2</v>
      </c>
      <c r="G168" s="30" t="s">
        <v>3</v>
      </c>
      <c r="H168" s="30" t="s">
        <v>4</v>
      </c>
      <c r="I168" s="32"/>
      <c r="K168" s="46"/>
      <c r="L168" s="46"/>
      <c r="M168" s="46"/>
      <c r="N168" s="46"/>
      <c r="O168" s="47">
        <f t="shared" ref="O168" si="156">K168+L168+M168+N168</f>
        <v>0</v>
      </c>
      <c r="P168" s="47" t="str">
        <f t="shared" ref="P168" si="157">IF(OR(K168&gt;70,L168&gt;70,M168&gt;70,N168&gt;70),"ผิด",IF(OR(K168="",L168="",M168="",N168=""),"ขาด",IF(OR(K168&lt;25,L168&lt;25,M168&lt;25,N168&lt;25),"ตก",IF(O168&lt;140,"ตก","ได้"))))</f>
        <v>ขาด</v>
      </c>
      <c r="Q168" s="46">
        <v>161</v>
      </c>
    </row>
    <row r="169" spans="1:17" x14ac:dyDescent="0.55000000000000004">
      <c r="A169" s="29"/>
      <c r="B169" s="30" t="s">
        <v>9</v>
      </c>
      <c r="C169" s="30" t="s">
        <v>10</v>
      </c>
      <c r="D169" s="30" t="s">
        <v>11</v>
      </c>
      <c r="E169" s="31" t="s">
        <v>38</v>
      </c>
      <c r="F169" s="30" t="s">
        <v>14</v>
      </c>
      <c r="G169" s="30" t="s">
        <v>12</v>
      </c>
      <c r="H169" s="30" t="s">
        <v>13</v>
      </c>
      <c r="I169" s="32"/>
      <c r="K169" s="46"/>
      <c r="L169" s="46"/>
      <c r="M169" s="46"/>
      <c r="N169" s="46"/>
      <c r="O169" s="47"/>
      <c r="P169" s="47"/>
      <c r="Q169" s="46">
        <v>162</v>
      </c>
    </row>
    <row r="170" spans="1:17" x14ac:dyDescent="0.55000000000000004">
      <c r="A170" s="29">
        <v>82</v>
      </c>
      <c r="B170" s="30" t="s">
        <v>6</v>
      </c>
      <c r="C170" s="30" t="s">
        <v>0</v>
      </c>
      <c r="D170" s="30" t="s">
        <v>1</v>
      </c>
      <c r="E170" s="31" t="s">
        <v>21</v>
      </c>
      <c r="F170" s="30" t="s">
        <v>2</v>
      </c>
      <c r="G170" s="30" t="s">
        <v>3</v>
      </c>
      <c r="H170" s="30" t="s">
        <v>4</v>
      </c>
      <c r="I170" s="32"/>
      <c r="K170" s="46"/>
      <c r="L170" s="46"/>
      <c r="M170" s="46"/>
      <c r="N170" s="46"/>
      <c r="O170" s="47">
        <f t="shared" ref="O170" si="158">K170+L170+M170+N170</f>
        <v>0</v>
      </c>
      <c r="P170" s="47" t="str">
        <f t="shared" ref="P170" si="159">IF(OR(K170&gt;70,L170&gt;70,M170&gt;70,N170&gt;70),"ผิด",IF(OR(K170="",L170="",M170="",N170=""),"ขาด",IF(OR(K170&lt;25,L170&lt;25,M170&lt;25,N170&lt;25),"ตก",IF(O170&lt;140,"ตก","ได้"))))</f>
        <v>ขาด</v>
      </c>
      <c r="Q170" s="46">
        <v>163</v>
      </c>
    </row>
    <row r="171" spans="1:17" x14ac:dyDescent="0.55000000000000004">
      <c r="A171" s="29"/>
      <c r="B171" s="30" t="s">
        <v>9</v>
      </c>
      <c r="C171" s="30" t="s">
        <v>10</v>
      </c>
      <c r="D171" s="30" t="s">
        <v>11</v>
      </c>
      <c r="E171" s="31" t="s">
        <v>38</v>
      </c>
      <c r="F171" s="30" t="s">
        <v>14</v>
      </c>
      <c r="G171" s="30" t="s">
        <v>12</v>
      </c>
      <c r="H171" s="30" t="s">
        <v>13</v>
      </c>
      <c r="I171" s="32"/>
      <c r="K171" s="46"/>
      <c r="L171" s="46"/>
      <c r="M171" s="46"/>
      <c r="N171" s="46"/>
      <c r="O171" s="47"/>
      <c r="P171" s="47"/>
      <c r="Q171" s="46">
        <v>164</v>
      </c>
    </row>
    <row r="172" spans="1:17" x14ac:dyDescent="0.55000000000000004">
      <c r="A172" s="29">
        <v>83</v>
      </c>
      <c r="B172" s="30" t="s">
        <v>6</v>
      </c>
      <c r="C172" s="30" t="s">
        <v>0</v>
      </c>
      <c r="D172" s="30" t="s">
        <v>1</v>
      </c>
      <c r="E172" s="31" t="s">
        <v>21</v>
      </c>
      <c r="F172" s="30" t="s">
        <v>2</v>
      </c>
      <c r="G172" s="30" t="s">
        <v>3</v>
      </c>
      <c r="H172" s="30" t="s">
        <v>4</v>
      </c>
      <c r="I172" s="32"/>
      <c r="K172" s="46"/>
      <c r="L172" s="46"/>
      <c r="M172" s="46"/>
      <c r="N172" s="46"/>
      <c r="O172" s="47">
        <f t="shared" ref="O172" si="160">K172+L172+M172+N172</f>
        <v>0</v>
      </c>
      <c r="P172" s="47" t="str">
        <f t="shared" ref="P172" si="161">IF(OR(K172&gt;70,L172&gt;70,M172&gt;70,N172&gt;70),"ผิด",IF(OR(K172="",L172="",M172="",N172=""),"ขาด",IF(OR(K172&lt;25,L172&lt;25,M172&lt;25,N172&lt;25),"ตก",IF(O172&lt;140,"ตก","ได้"))))</f>
        <v>ขาด</v>
      </c>
      <c r="Q172" s="46">
        <v>165</v>
      </c>
    </row>
    <row r="173" spans="1:17" x14ac:dyDescent="0.55000000000000004">
      <c r="A173" s="29"/>
      <c r="B173" s="30" t="s">
        <v>9</v>
      </c>
      <c r="C173" s="30" t="s">
        <v>10</v>
      </c>
      <c r="D173" s="30" t="s">
        <v>11</v>
      </c>
      <c r="E173" s="31" t="s">
        <v>38</v>
      </c>
      <c r="F173" s="30" t="s">
        <v>14</v>
      </c>
      <c r="G173" s="30" t="s">
        <v>12</v>
      </c>
      <c r="H173" s="30" t="s">
        <v>13</v>
      </c>
      <c r="I173" s="32"/>
      <c r="K173" s="46"/>
      <c r="L173" s="46"/>
      <c r="M173" s="46"/>
      <c r="N173" s="46"/>
      <c r="O173" s="47"/>
      <c r="P173" s="47"/>
      <c r="Q173" s="46">
        <v>166</v>
      </c>
    </row>
    <row r="174" spans="1:17" x14ac:dyDescent="0.55000000000000004">
      <c r="A174" s="29">
        <v>84</v>
      </c>
      <c r="B174" s="30" t="s">
        <v>6</v>
      </c>
      <c r="C174" s="30" t="s">
        <v>0</v>
      </c>
      <c r="D174" s="30" t="s">
        <v>1</v>
      </c>
      <c r="E174" s="31" t="s">
        <v>21</v>
      </c>
      <c r="F174" s="30" t="s">
        <v>2</v>
      </c>
      <c r="G174" s="30" t="s">
        <v>3</v>
      </c>
      <c r="H174" s="30" t="s">
        <v>4</v>
      </c>
      <c r="I174" s="32"/>
      <c r="K174" s="46"/>
      <c r="L174" s="46"/>
      <c r="M174" s="46"/>
      <c r="N174" s="46"/>
      <c r="O174" s="47">
        <f t="shared" ref="O174" si="162">K174+L174+M174+N174</f>
        <v>0</v>
      </c>
      <c r="P174" s="47" t="str">
        <f t="shared" ref="P174" si="163">IF(OR(K174&gt;70,L174&gt;70,M174&gt;70,N174&gt;70),"ผิด",IF(OR(K174="",L174="",M174="",N174=""),"ขาด",IF(OR(K174&lt;25,L174&lt;25,M174&lt;25,N174&lt;25),"ตก",IF(O174&lt;140,"ตก","ได้"))))</f>
        <v>ขาด</v>
      </c>
      <c r="Q174" s="46">
        <v>167</v>
      </c>
    </row>
    <row r="175" spans="1:17" x14ac:dyDescent="0.55000000000000004">
      <c r="A175" s="29"/>
      <c r="B175" s="30" t="s">
        <v>9</v>
      </c>
      <c r="C175" s="30" t="s">
        <v>10</v>
      </c>
      <c r="D175" s="30" t="s">
        <v>11</v>
      </c>
      <c r="E175" s="31" t="s">
        <v>38</v>
      </c>
      <c r="F175" s="30" t="s">
        <v>14</v>
      </c>
      <c r="G175" s="30" t="s">
        <v>12</v>
      </c>
      <c r="H175" s="30" t="s">
        <v>13</v>
      </c>
      <c r="I175" s="32"/>
      <c r="K175" s="46"/>
      <c r="L175" s="46"/>
      <c r="M175" s="46"/>
      <c r="N175" s="46"/>
      <c r="O175" s="47"/>
      <c r="P175" s="47"/>
      <c r="Q175" s="46">
        <v>168</v>
      </c>
    </row>
    <row r="176" spans="1:17" x14ac:dyDescent="0.55000000000000004">
      <c r="A176" s="29">
        <v>85</v>
      </c>
      <c r="B176" s="30" t="s">
        <v>6</v>
      </c>
      <c r="C176" s="30" t="s">
        <v>0</v>
      </c>
      <c r="D176" s="30" t="s">
        <v>1</v>
      </c>
      <c r="E176" s="31" t="s">
        <v>21</v>
      </c>
      <c r="F176" s="30" t="s">
        <v>2</v>
      </c>
      <c r="G176" s="30" t="s">
        <v>3</v>
      </c>
      <c r="H176" s="30" t="s">
        <v>4</v>
      </c>
      <c r="I176" s="32"/>
      <c r="K176" s="46"/>
      <c r="L176" s="46"/>
      <c r="M176" s="46"/>
      <c r="N176" s="46"/>
      <c r="O176" s="47">
        <f t="shared" ref="O176" si="164">K176+L176+M176+N176</f>
        <v>0</v>
      </c>
      <c r="P176" s="47" t="str">
        <f t="shared" ref="P176" si="165">IF(OR(K176&gt;70,L176&gt;70,M176&gt;70,N176&gt;70),"ผิด",IF(OR(K176="",L176="",M176="",N176=""),"ขาด",IF(OR(K176&lt;25,L176&lt;25,M176&lt;25,N176&lt;25),"ตก",IF(O176&lt;140,"ตก","ได้"))))</f>
        <v>ขาด</v>
      </c>
      <c r="Q176" s="46">
        <v>169</v>
      </c>
    </row>
    <row r="177" spans="1:17" x14ac:dyDescent="0.55000000000000004">
      <c r="A177" s="29"/>
      <c r="B177" s="30" t="s">
        <v>9</v>
      </c>
      <c r="C177" s="30" t="s">
        <v>10</v>
      </c>
      <c r="D177" s="30" t="s">
        <v>11</v>
      </c>
      <c r="E177" s="31" t="s">
        <v>38</v>
      </c>
      <c r="F177" s="30" t="s">
        <v>14</v>
      </c>
      <c r="G177" s="30" t="s">
        <v>12</v>
      </c>
      <c r="H177" s="30" t="s">
        <v>13</v>
      </c>
      <c r="I177" s="32"/>
      <c r="K177" s="46"/>
      <c r="L177" s="46"/>
      <c r="M177" s="46"/>
      <c r="N177" s="46"/>
      <c r="O177" s="47"/>
      <c r="P177" s="47"/>
      <c r="Q177" s="46">
        <v>170</v>
      </c>
    </row>
    <row r="178" spans="1:17" x14ac:dyDescent="0.55000000000000004">
      <c r="A178" s="29">
        <v>86</v>
      </c>
      <c r="B178" s="30" t="s">
        <v>6</v>
      </c>
      <c r="C178" s="30" t="s">
        <v>0</v>
      </c>
      <c r="D178" s="30" t="s">
        <v>1</v>
      </c>
      <c r="E178" s="31" t="s">
        <v>21</v>
      </c>
      <c r="F178" s="30" t="s">
        <v>2</v>
      </c>
      <c r="G178" s="30" t="s">
        <v>3</v>
      </c>
      <c r="H178" s="30" t="s">
        <v>4</v>
      </c>
      <c r="I178" s="32"/>
      <c r="K178" s="46"/>
      <c r="L178" s="46"/>
      <c r="M178" s="46"/>
      <c r="N178" s="46"/>
      <c r="O178" s="47">
        <f t="shared" ref="O178" si="166">K178+L178+M178+N178</f>
        <v>0</v>
      </c>
      <c r="P178" s="47" t="str">
        <f t="shared" ref="P178" si="167">IF(OR(K178&gt;70,L178&gt;70,M178&gt;70,N178&gt;70),"ผิด",IF(OR(K178="",L178="",M178="",N178=""),"ขาด",IF(OR(K178&lt;25,L178&lt;25,M178&lt;25,N178&lt;25),"ตก",IF(O178&lt;140,"ตก","ได้"))))</f>
        <v>ขาด</v>
      </c>
      <c r="Q178" s="46">
        <v>171</v>
      </c>
    </row>
    <row r="179" spans="1:17" x14ac:dyDescent="0.55000000000000004">
      <c r="A179" s="29"/>
      <c r="B179" s="30" t="s">
        <v>9</v>
      </c>
      <c r="C179" s="30" t="s">
        <v>10</v>
      </c>
      <c r="D179" s="30" t="s">
        <v>11</v>
      </c>
      <c r="E179" s="31" t="s">
        <v>38</v>
      </c>
      <c r="F179" s="30" t="s">
        <v>14</v>
      </c>
      <c r="G179" s="30" t="s">
        <v>12</v>
      </c>
      <c r="H179" s="30" t="s">
        <v>13</v>
      </c>
      <c r="I179" s="32"/>
      <c r="K179" s="46"/>
      <c r="L179" s="46"/>
      <c r="M179" s="46"/>
      <c r="N179" s="46"/>
      <c r="O179" s="47"/>
      <c r="P179" s="47"/>
      <c r="Q179" s="46">
        <v>172</v>
      </c>
    </row>
    <row r="180" spans="1:17" x14ac:dyDescent="0.55000000000000004">
      <c r="A180" s="29">
        <v>87</v>
      </c>
      <c r="B180" s="30" t="s">
        <v>6</v>
      </c>
      <c r="C180" s="30" t="s">
        <v>0</v>
      </c>
      <c r="D180" s="30" t="s">
        <v>1</v>
      </c>
      <c r="E180" s="31" t="s">
        <v>21</v>
      </c>
      <c r="F180" s="30" t="s">
        <v>2</v>
      </c>
      <c r="G180" s="30" t="s">
        <v>3</v>
      </c>
      <c r="H180" s="30" t="s">
        <v>4</v>
      </c>
      <c r="I180" s="32"/>
      <c r="K180" s="46"/>
      <c r="L180" s="46"/>
      <c r="M180" s="46"/>
      <c r="N180" s="46"/>
      <c r="O180" s="47">
        <f t="shared" ref="O180" si="168">K180+L180+M180+N180</f>
        <v>0</v>
      </c>
      <c r="P180" s="47" t="str">
        <f t="shared" ref="P180" si="169">IF(OR(K180&gt;70,L180&gt;70,M180&gt;70,N180&gt;70),"ผิด",IF(OR(K180="",L180="",M180="",N180=""),"ขาด",IF(OR(K180&lt;25,L180&lt;25,M180&lt;25,N180&lt;25),"ตก",IF(O180&lt;140,"ตก","ได้"))))</f>
        <v>ขาด</v>
      </c>
      <c r="Q180" s="46">
        <v>173</v>
      </c>
    </row>
    <row r="181" spans="1:17" x14ac:dyDescent="0.55000000000000004">
      <c r="A181" s="29"/>
      <c r="B181" s="30" t="s">
        <v>9</v>
      </c>
      <c r="C181" s="30" t="s">
        <v>10</v>
      </c>
      <c r="D181" s="30" t="s">
        <v>11</v>
      </c>
      <c r="E181" s="31" t="s">
        <v>38</v>
      </c>
      <c r="F181" s="30" t="s">
        <v>14</v>
      </c>
      <c r="G181" s="30" t="s">
        <v>12</v>
      </c>
      <c r="H181" s="30" t="s">
        <v>13</v>
      </c>
      <c r="I181" s="32"/>
      <c r="K181" s="46"/>
      <c r="L181" s="46"/>
      <c r="M181" s="46"/>
      <c r="N181" s="46"/>
      <c r="O181" s="47"/>
      <c r="P181" s="47"/>
      <c r="Q181" s="46">
        <v>174</v>
      </c>
    </row>
    <row r="182" spans="1:17" x14ac:dyDescent="0.55000000000000004">
      <c r="A182" s="29">
        <v>88</v>
      </c>
      <c r="B182" s="30" t="s">
        <v>6</v>
      </c>
      <c r="C182" s="30" t="s">
        <v>0</v>
      </c>
      <c r="D182" s="30" t="s">
        <v>1</v>
      </c>
      <c r="E182" s="31" t="s">
        <v>21</v>
      </c>
      <c r="F182" s="30" t="s">
        <v>2</v>
      </c>
      <c r="G182" s="30" t="s">
        <v>3</v>
      </c>
      <c r="H182" s="30" t="s">
        <v>4</v>
      </c>
      <c r="I182" s="32"/>
      <c r="K182" s="46"/>
      <c r="L182" s="46"/>
      <c r="M182" s="46"/>
      <c r="N182" s="46"/>
      <c r="O182" s="47">
        <f t="shared" ref="O182" si="170">K182+L182+M182+N182</f>
        <v>0</v>
      </c>
      <c r="P182" s="47" t="str">
        <f t="shared" ref="P182" si="171">IF(OR(K182&gt;70,L182&gt;70,M182&gt;70,N182&gt;70),"ผิด",IF(OR(K182="",L182="",M182="",N182=""),"ขาด",IF(OR(K182&lt;25,L182&lt;25,M182&lt;25,N182&lt;25),"ตก",IF(O182&lt;140,"ตก","ได้"))))</f>
        <v>ขาด</v>
      </c>
      <c r="Q182" s="46">
        <v>175</v>
      </c>
    </row>
    <row r="183" spans="1:17" x14ac:dyDescent="0.55000000000000004">
      <c r="A183" s="29"/>
      <c r="B183" s="30" t="s">
        <v>9</v>
      </c>
      <c r="C183" s="30" t="s">
        <v>10</v>
      </c>
      <c r="D183" s="30" t="s">
        <v>11</v>
      </c>
      <c r="E183" s="31" t="s">
        <v>38</v>
      </c>
      <c r="F183" s="30" t="s">
        <v>14</v>
      </c>
      <c r="G183" s="30" t="s">
        <v>12</v>
      </c>
      <c r="H183" s="30" t="s">
        <v>13</v>
      </c>
      <c r="I183" s="32"/>
      <c r="K183" s="46"/>
      <c r="L183" s="46"/>
      <c r="M183" s="46"/>
      <c r="N183" s="46"/>
      <c r="O183" s="47"/>
      <c r="P183" s="47"/>
      <c r="Q183" s="46">
        <v>176</v>
      </c>
    </row>
    <row r="184" spans="1:17" x14ac:dyDescent="0.55000000000000004">
      <c r="A184" s="29">
        <v>89</v>
      </c>
      <c r="B184" s="30" t="s">
        <v>6</v>
      </c>
      <c r="C184" s="30" t="s">
        <v>0</v>
      </c>
      <c r="D184" s="30" t="s">
        <v>1</v>
      </c>
      <c r="E184" s="31" t="s">
        <v>21</v>
      </c>
      <c r="F184" s="30" t="s">
        <v>2</v>
      </c>
      <c r="G184" s="30" t="s">
        <v>3</v>
      </c>
      <c r="H184" s="30" t="s">
        <v>4</v>
      </c>
      <c r="I184" s="32"/>
      <c r="K184" s="46"/>
      <c r="L184" s="46"/>
      <c r="M184" s="46"/>
      <c r="N184" s="46"/>
      <c r="O184" s="47">
        <f t="shared" ref="O184" si="172">K184+L184+M184+N184</f>
        <v>0</v>
      </c>
      <c r="P184" s="47" t="str">
        <f t="shared" ref="P184" si="173">IF(OR(K184&gt;70,L184&gt;70,M184&gt;70,N184&gt;70),"ผิด",IF(OR(K184="",L184="",M184="",N184=""),"ขาด",IF(OR(K184&lt;25,L184&lt;25,M184&lt;25,N184&lt;25),"ตก",IF(O184&lt;140,"ตก","ได้"))))</f>
        <v>ขาด</v>
      </c>
      <c r="Q184" s="46">
        <v>177</v>
      </c>
    </row>
    <row r="185" spans="1:17" x14ac:dyDescent="0.55000000000000004">
      <c r="A185" s="29"/>
      <c r="B185" s="30" t="s">
        <v>9</v>
      </c>
      <c r="C185" s="30" t="s">
        <v>10</v>
      </c>
      <c r="D185" s="30" t="s">
        <v>11</v>
      </c>
      <c r="E185" s="31" t="s">
        <v>38</v>
      </c>
      <c r="F185" s="30" t="s">
        <v>14</v>
      </c>
      <c r="G185" s="30" t="s">
        <v>12</v>
      </c>
      <c r="H185" s="30" t="s">
        <v>13</v>
      </c>
      <c r="I185" s="32"/>
      <c r="K185" s="46"/>
      <c r="L185" s="46"/>
      <c r="M185" s="46"/>
      <c r="N185" s="46"/>
      <c r="O185" s="47"/>
      <c r="P185" s="47"/>
      <c r="Q185" s="46">
        <v>178</v>
      </c>
    </row>
    <row r="186" spans="1:17" x14ac:dyDescent="0.55000000000000004">
      <c r="A186" s="29">
        <v>90</v>
      </c>
      <c r="B186" s="30" t="s">
        <v>6</v>
      </c>
      <c r="C186" s="30" t="s">
        <v>0</v>
      </c>
      <c r="D186" s="30" t="s">
        <v>1</v>
      </c>
      <c r="E186" s="31" t="s">
        <v>21</v>
      </c>
      <c r="F186" s="30" t="s">
        <v>2</v>
      </c>
      <c r="G186" s="30" t="s">
        <v>3</v>
      </c>
      <c r="H186" s="30" t="s">
        <v>4</v>
      </c>
      <c r="I186" s="32"/>
      <c r="K186" s="46"/>
      <c r="L186" s="46"/>
      <c r="M186" s="46"/>
      <c r="N186" s="46"/>
      <c r="O186" s="47">
        <f t="shared" ref="O186" si="174">K186+L186+M186+N186</f>
        <v>0</v>
      </c>
      <c r="P186" s="47" t="str">
        <f t="shared" ref="P186" si="175">IF(OR(K186&gt;70,L186&gt;70,M186&gt;70,N186&gt;70),"ผิด",IF(OR(K186="",L186="",M186="",N186=""),"ขาด",IF(OR(K186&lt;25,L186&lt;25,M186&lt;25,N186&lt;25),"ตก",IF(O186&lt;140,"ตก","ได้"))))</f>
        <v>ขาด</v>
      </c>
      <c r="Q186" s="46">
        <v>179</v>
      </c>
    </row>
    <row r="187" spans="1:17" x14ac:dyDescent="0.55000000000000004">
      <c r="A187" s="29"/>
      <c r="B187" s="30" t="s">
        <v>9</v>
      </c>
      <c r="C187" s="30" t="s">
        <v>10</v>
      </c>
      <c r="D187" s="30" t="s">
        <v>11</v>
      </c>
      <c r="E187" s="31" t="s">
        <v>38</v>
      </c>
      <c r="F187" s="30" t="s">
        <v>14</v>
      </c>
      <c r="G187" s="30" t="s">
        <v>12</v>
      </c>
      <c r="H187" s="30" t="s">
        <v>13</v>
      </c>
      <c r="I187" s="32"/>
      <c r="K187" s="46"/>
      <c r="L187" s="46"/>
      <c r="M187" s="46"/>
      <c r="N187" s="46"/>
      <c r="O187" s="47"/>
      <c r="P187" s="47"/>
      <c r="Q187" s="46">
        <v>180</v>
      </c>
    </row>
    <row r="188" spans="1:17" x14ac:dyDescent="0.55000000000000004">
      <c r="A188" s="29">
        <v>91</v>
      </c>
      <c r="B188" s="30" t="s">
        <v>6</v>
      </c>
      <c r="C188" s="30" t="s">
        <v>0</v>
      </c>
      <c r="D188" s="30" t="s">
        <v>1</v>
      </c>
      <c r="E188" s="31" t="s">
        <v>21</v>
      </c>
      <c r="F188" s="30" t="s">
        <v>2</v>
      </c>
      <c r="G188" s="30" t="s">
        <v>3</v>
      </c>
      <c r="H188" s="30" t="s">
        <v>4</v>
      </c>
      <c r="I188" s="32"/>
      <c r="K188" s="46"/>
      <c r="L188" s="46"/>
      <c r="M188" s="46"/>
      <c r="N188" s="46"/>
      <c r="O188" s="47">
        <f t="shared" ref="O188" si="176">K188+L188+M188+N188</f>
        <v>0</v>
      </c>
      <c r="P188" s="47" t="str">
        <f t="shared" ref="P188" si="177">IF(OR(K188&gt;70,L188&gt;70,M188&gt;70,N188&gt;70),"ผิด",IF(OR(K188="",L188="",M188="",N188=""),"ขาด",IF(OR(K188&lt;25,L188&lt;25,M188&lt;25,N188&lt;25),"ตก",IF(O188&lt;140,"ตก","ได้"))))</f>
        <v>ขาด</v>
      </c>
      <c r="Q188" s="46">
        <v>181</v>
      </c>
    </row>
    <row r="189" spans="1:17" x14ac:dyDescent="0.55000000000000004">
      <c r="A189" s="29"/>
      <c r="B189" s="30" t="s">
        <v>9</v>
      </c>
      <c r="C189" s="30" t="s">
        <v>10</v>
      </c>
      <c r="D189" s="30" t="s">
        <v>11</v>
      </c>
      <c r="E189" s="31" t="s">
        <v>38</v>
      </c>
      <c r="F189" s="30" t="s">
        <v>14</v>
      </c>
      <c r="G189" s="30" t="s">
        <v>12</v>
      </c>
      <c r="H189" s="30" t="s">
        <v>13</v>
      </c>
      <c r="I189" s="32"/>
      <c r="K189" s="46"/>
      <c r="L189" s="46"/>
      <c r="M189" s="46"/>
      <c r="N189" s="46"/>
      <c r="O189" s="47"/>
      <c r="P189" s="47"/>
      <c r="Q189" s="46">
        <v>182</v>
      </c>
    </row>
    <row r="190" spans="1:17" x14ac:dyDescent="0.55000000000000004">
      <c r="A190" s="29">
        <v>92</v>
      </c>
      <c r="B190" s="30" t="s">
        <v>6</v>
      </c>
      <c r="C190" s="30" t="s">
        <v>0</v>
      </c>
      <c r="D190" s="30" t="s">
        <v>1</v>
      </c>
      <c r="E190" s="31" t="s">
        <v>21</v>
      </c>
      <c r="F190" s="30" t="s">
        <v>2</v>
      </c>
      <c r="G190" s="30" t="s">
        <v>3</v>
      </c>
      <c r="H190" s="30" t="s">
        <v>4</v>
      </c>
      <c r="I190" s="32"/>
      <c r="K190" s="46"/>
      <c r="L190" s="46"/>
      <c r="M190" s="46"/>
      <c r="N190" s="46"/>
      <c r="O190" s="47">
        <f t="shared" ref="O190" si="178">K190+L190+M190+N190</f>
        <v>0</v>
      </c>
      <c r="P190" s="47" t="str">
        <f t="shared" ref="P190" si="179">IF(OR(K190&gt;70,L190&gt;70,M190&gt;70,N190&gt;70),"ผิด",IF(OR(K190="",L190="",M190="",N190=""),"ขาด",IF(OR(K190&lt;25,L190&lt;25,M190&lt;25,N190&lt;25),"ตก",IF(O190&lt;140,"ตก","ได้"))))</f>
        <v>ขาด</v>
      </c>
      <c r="Q190" s="46">
        <v>183</v>
      </c>
    </row>
    <row r="191" spans="1:17" x14ac:dyDescent="0.55000000000000004">
      <c r="A191" s="29"/>
      <c r="B191" s="30" t="s">
        <v>9</v>
      </c>
      <c r="C191" s="30" t="s">
        <v>10</v>
      </c>
      <c r="D191" s="30" t="s">
        <v>11</v>
      </c>
      <c r="E191" s="31" t="s">
        <v>38</v>
      </c>
      <c r="F191" s="30" t="s">
        <v>14</v>
      </c>
      <c r="G191" s="30" t="s">
        <v>12</v>
      </c>
      <c r="H191" s="30" t="s">
        <v>13</v>
      </c>
      <c r="I191" s="32"/>
      <c r="K191" s="46"/>
      <c r="L191" s="46"/>
      <c r="M191" s="46"/>
      <c r="N191" s="46"/>
      <c r="O191" s="47"/>
      <c r="P191" s="47"/>
      <c r="Q191" s="46">
        <v>184</v>
      </c>
    </row>
    <row r="192" spans="1:17" x14ac:dyDescent="0.55000000000000004">
      <c r="A192" s="29">
        <v>93</v>
      </c>
      <c r="B192" s="30" t="s">
        <v>6</v>
      </c>
      <c r="C192" s="30" t="s">
        <v>0</v>
      </c>
      <c r="D192" s="30" t="s">
        <v>1</v>
      </c>
      <c r="E192" s="31" t="s">
        <v>21</v>
      </c>
      <c r="F192" s="30" t="s">
        <v>2</v>
      </c>
      <c r="G192" s="30" t="s">
        <v>3</v>
      </c>
      <c r="H192" s="30" t="s">
        <v>4</v>
      </c>
      <c r="I192" s="32"/>
      <c r="K192" s="46"/>
      <c r="L192" s="46"/>
      <c r="M192" s="46"/>
      <c r="N192" s="46"/>
      <c r="O192" s="47">
        <f t="shared" ref="O192" si="180">K192+L192+M192+N192</f>
        <v>0</v>
      </c>
      <c r="P192" s="47" t="str">
        <f t="shared" ref="P192" si="181">IF(OR(K192&gt;70,L192&gt;70,M192&gt;70,N192&gt;70),"ผิด",IF(OR(K192="",L192="",M192="",N192=""),"ขาด",IF(OR(K192&lt;25,L192&lt;25,M192&lt;25,N192&lt;25),"ตก",IF(O192&lt;140,"ตก","ได้"))))</f>
        <v>ขาด</v>
      </c>
      <c r="Q192" s="46">
        <v>185</v>
      </c>
    </row>
    <row r="193" spans="1:17" x14ac:dyDescent="0.55000000000000004">
      <c r="A193" s="29"/>
      <c r="B193" s="30" t="s">
        <v>9</v>
      </c>
      <c r="C193" s="30" t="s">
        <v>10</v>
      </c>
      <c r="D193" s="30" t="s">
        <v>11</v>
      </c>
      <c r="E193" s="31" t="s">
        <v>38</v>
      </c>
      <c r="F193" s="30" t="s">
        <v>14</v>
      </c>
      <c r="G193" s="30" t="s">
        <v>12</v>
      </c>
      <c r="H193" s="30" t="s">
        <v>13</v>
      </c>
      <c r="I193" s="32"/>
      <c r="K193" s="46"/>
      <c r="L193" s="46"/>
      <c r="M193" s="46"/>
      <c r="N193" s="46"/>
      <c r="O193" s="47"/>
      <c r="P193" s="47"/>
      <c r="Q193" s="46">
        <v>186</v>
      </c>
    </row>
    <row r="194" spans="1:17" x14ac:dyDescent="0.55000000000000004">
      <c r="A194" s="29">
        <v>94</v>
      </c>
      <c r="B194" s="30" t="s">
        <v>6</v>
      </c>
      <c r="C194" s="30" t="s">
        <v>0</v>
      </c>
      <c r="D194" s="30" t="s">
        <v>1</v>
      </c>
      <c r="E194" s="31" t="s">
        <v>21</v>
      </c>
      <c r="F194" s="30" t="s">
        <v>2</v>
      </c>
      <c r="G194" s="30" t="s">
        <v>3</v>
      </c>
      <c r="H194" s="30" t="s">
        <v>4</v>
      </c>
      <c r="I194" s="32"/>
      <c r="K194" s="46"/>
      <c r="L194" s="46"/>
      <c r="M194" s="46"/>
      <c r="N194" s="46"/>
      <c r="O194" s="47">
        <f t="shared" ref="O194" si="182">K194+L194+M194+N194</f>
        <v>0</v>
      </c>
      <c r="P194" s="47" t="str">
        <f t="shared" ref="P194" si="183">IF(OR(K194&gt;70,L194&gt;70,M194&gt;70,N194&gt;70),"ผิด",IF(OR(K194="",L194="",M194="",N194=""),"ขาด",IF(OR(K194&lt;25,L194&lt;25,M194&lt;25,N194&lt;25),"ตก",IF(O194&lt;140,"ตก","ได้"))))</f>
        <v>ขาด</v>
      </c>
      <c r="Q194" s="46">
        <v>187</v>
      </c>
    </row>
    <row r="195" spans="1:17" x14ac:dyDescent="0.55000000000000004">
      <c r="A195" s="29"/>
      <c r="B195" s="30" t="s">
        <v>9</v>
      </c>
      <c r="C195" s="30" t="s">
        <v>10</v>
      </c>
      <c r="D195" s="30" t="s">
        <v>11</v>
      </c>
      <c r="E195" s="31" t="s">
        <v>38</v>
      </c>
      <c r="F195" s="30" t="s">
        <v>14</v>
      </c>
      <c r="G195" s="30" t="s">
        <v>12</v>
      </c>
      <c r="H195" s="30" t="s">
        <v>13</v>
      </c>
      <c r="I195" s="32"/>
      <c r="K195" s="46"/>
      <c r="L195" s="46"/>
      <c r="M195" s="46"/>
      <c r="N195" s="46"/>
      <c r="O195" s="47"/>
      <c r="P195" s="47"/>
      <c r="Q195" s="46">
        <v>188</v>
      </c>
    </row>
    <row r="196" spans="1:17" x14ac:dyDescent="0.55000000000000004">
      <c r="A196" s="29">
        <v>95</v>
      </c>
      <c r="B196" s="30" t="s">
        <v>6</v>
      </c>
      <c r="C196" s="30" t="s">
        <v>0</v>
      </c>
      <c r="D196" s="30" t="s">
        <v>1</v>
      </c>
      <c r="E196" s="31" t="s">
        <v>21</v>
      </c>
      <c r="F196" s="30" t="s">
        <v>2</v>
      </c>
      <c r="G196" s="30" t="s">
        <v>3</v>
      </c>
      <c r="H196" s="30" t="s">
        <v>4</v>
      </c>
      <c r="I196" s="32"/>
      <c r="K196" s="46"/>
      <c r="L196" s="46"/>
      <c r="M196" s="46"/>
      <c r="N196" s="46"/>
      <c r="O196" s="47">
        <f t="shared" ref="O196" si="184">K196+L196+M196+N196</f>
        <v>0</v>
      </c>
      <c r="P196" s="47" t="str">
        <f t="shared" ref="P196" si="185">IF(OR(K196&gt;70,L196&gt;70,M196&gt;70,N196&gt;70),"ผิด",IF(OR(K196="",L196="",M196="",N196=""),"ขาด",IF(OR(K196&lt;25,L196&lt;25,M196&lt;25,N196&lt;25),"ตก",IF(O196&lt;140,"ตก","ได้"))))</f>
        <v>ขาด</v>
      </c>
      <c r="Q196" s="46">
        <v>189</v>
      </c>
    </row>
    <row r="197" spans="1:17" x14ac:dyDescent="0.55000000000000004">
      <c r="A197" s="29"/>
      <c r="B197" s="30" t="s">
        <v>9</v>
      </c>
      <c r="C197" s="30" t="s">
        <v>10</v>
      </c>
      <c r="D197" s="30" t="s">
        <v>11</v>
      </c>
      <c r="E197" s="31" t="s">
        <v>38</v>
      </c>
      <c r="F197" s="30" t="s">
        <v>14</v>
      </c>
      <c r="G197" s="30" t="s">
        <v>12</v>
      </c>
      <c r="H197" s="30" t="s">
        <v>13</v>
      </c>
      <c r="I197" s="32"/>
      <c r="K197" s="46"/>
      <c r="L197" s="46"/>
      <c r="M197" s="46"/>
      <c r="N197" s="46"/>
      <c r="O197" s="47"/>
      <c r="P197" s="47"/>
      <c r="Q197" s="46">
        <v>190</v>
      </c>
    </row>
    <row r="198" spans="1:17" x14ac:dyDescent="0.55000000000000004">
      <c r="A198" s="29">
        <v>96</v>
      </c>
      <c r="B198" s="30" t="s">
        <v>6</v>
      </c>
      <c r="C198" s="30" t="s">
        <v>0</v>
      </c>
      <c r="D198" s="30" t="s">
        <v>1</v>
      </c>
      <c r="E198" s="31" t="s">
        <v>21</v>
      </c>
      <c r="F198" s="30" t="s">
        <v>2</v>
      </c>
      <c r="G198" s="30" t="s">
        <v>3</v>
      </c>
      <c r="H198" s="30" t="s">
        <v>4</v>
      </c>
      <c r="I198" s="32"/>
      <c r="K198" s="46"/>
      <c r="L198" s="46"/>
      <c r="M198" s="46"/>
      <c r="N198" s="46"/>
      <c r="O198" s="47">
        <f t="shared" ref="O198" si="186">K198+L198+M198+N198</f>
        <v>0</v>
      </c>
      <c r="P198" s="47" t="str">
        <f t="shared" ref="P198" si="187">IF(OR(K198&gt;70,L198&gt;70,M198&gt;70,N198&gt;70),"ผิด",IF(OR(K198="",L198="",M198="",N198=""),"ขาด",IF(OR(K198&lt;25,L198&lt;25,M198&lt;25,N198&lt;25),"ตก",IF(O198&lt;140,"ตก","ได้"))))</f>
        <v>ขาด</v>
      </c>
      <c r="Q198" s="46">
        <v>191</v>
      </c>
    </row>
    <row r="199" spans="1:17" x14ac:dyDescent="0.55000000000000004">
      <c r="A199" s="29"/>
      <c r="B199" s="30" t="s">
        <v>9</v>
      </c>
      <c r="C199" s="30" t="s">
        <v>10</v>
      </c>
      <c r="D199" s="30" t="s">
        <v>11</v>
      </c>
      <c r="E199" s="31" t="s">
        <v>38</v>
      </c>
      <c r="F199" s="30" t="s">
        <v>14</v>
      </c>
      <c r="G199" s="30" t="s">
        <v>12</v>
      </c>
      <c r="H199" s="30" t="s">
        <v>13</v>
      </c>
      <c r="I199" s="32"/>
      <c r="K199" s="46"/>
      <c r="L199" s="46"/>
      <c r="M199" s="46"/>
      <c r="N199" s="46"/>
      <c r="O199" s="47"/>
      <c r="P199" s="47"/>
      <c r="Q199" s="46">
        <v>192</v>
      </c>
    </row>
    <row r="200" spans="1:17" x14ac:dyDescent="0.55000000000000004">
      <c r="A200" s="29">
        <v>97</v>
      </c>
      <c r="B200" s="30" t="s">
        <v>6</v>
      </c>
      <c r="C200" s="30" t="s">
        <v>0</v>
      </c>
      <c r="D200" s="30" t="s">
        <v>1</v>
      </c>
      <c r="E200" s="31" t="s">
        <v>21</v>
      </c>
      <c r="F200" s="30" t="s">
        <v>2</v>
      </c>
      <c r="G200" s="30" t="s">
        <v>3</v>
      </c>
      <c r="H200" s="30" t="s">
        <v>4</v>
      </c>
      <c r="I200" s="32"/>
      <c r="K200" s="46"/>
      <c r="L200" s="46"/>
      <c r="M200" s="46"/>
      <c r="N200" s="46"/>
      <c r="O200" s="47">
        <f t="shared" ref="O200" si="188">K200+L200+M200+N200</f>
        <v>0</v>
      </c>
      <c r="P200" s="47" t="str">
        <f t="shared" ref="P200" si="189">IF(OR(K200&gt;70,L200&gt;70,M200&gt;70,N200&gt;70),"ผิด",IF(OR(K200="",L200="",M200="",N200=""),"ขาด",IF(OR(K200&lt;25,L200&lt;25,M200&lt;25,N200&lt;25),"ตก",IF(O200&lt;140,"ตก","ได้"))))</f>
        <v>ขาด</v>
      </c>
      <c r="Q200" s="46">
        <v>193</v>
      </c>
    </row>
    <row r="201" spans="1:17" x14ac:dyDescent="0.55000000000000004">
      <c r="A201" s="29"/>
      <c r="B201" s="30" t="s">
        <v>9</v>
      </c>
      <c r="C201" s="30" t="s">
        <v>10</v>
      </c>
      <c r="D201" s="30" t="s">
        <v>11</v>
      </c>
      <c r="E201" s="31" t="s">
        <v>38</v>
      </c>
      <c r="F201" s="30" t="s">
        <v>14</v>
      </c>
      <c r="G201" s="30" t="s">
        <v>12</v>
      </c>
      <c r="H201" s="30" t="s">
        <v>13</v>
      </c>
      <c r="I201" s="32"/>
      <c r="K201" s="46"/>
      <c r="L201" s="46"/>
      <c r="M201" s="46"/>
      <c r="N201" s="46"/>
      <c r="O201" s="47"/>
      <c r="P201" s="47"/>
      <c r="Q201" s="46">
        <v>194</v>
      </c>
    </row>
    <row r="202" spans="1:17" x14ac:dyDescent="0.55000000000000004">
      <c r="A202" s="29">
        <v>98</v>
      </c>
      <c r="B202" s="30" t="s">
        <v>6</v>
      </c>
      <c r="C202" s="30" t="s">
        <v>0</v>
      </c>
      <c r="D202" s="30" t="s">
        <v>1</v>
      </c>
      <c r="E202" s="31" t="s">
        <v>21</v>
      </c>
      <c r="F202" s="30" t="s">
        <v>2</v>
      </c>
      <c r="G202" s="30" t="s">
        <v>3</v>
      </c>
      <c r="H202" s="30" t="s">
        <v>4</v>
      </c>
      <c r="I202" s="32"/>
      <c r="K202" s="46"/>
      <c r="L202" s="46"/>
      <c r="M202" s="46"/>
      <c r="N202" s="46"/>
      <c r="O202" s="47">
        <f t="shared" ref="O202" si="190">K202+L202+M202+N202</f>
        <v>0</v>
      </c>
      <c r="P202" s="47" t="str">
        <f t="shared" ref="P202" si="191">IF(OR(K202&gt;70,L202&gt;70,M202&gt;70,N202&gt;70),"ผิด",IF(OR(K202="",L202="",M202="",N202=""),"ขาด",IF(OR(K202&lt;25,L202&lt;25,M202&lt;25,N202&lt;25),"ตก",IF(O202&lt;140,"ตก","ได้"))))</f>
        <v>ขาด</v>
      </c>
      <c r="Q202" s="46">
        <v>195</v>
      </c>
    </row>
    <row r="203" spans="1:17" x14ac:dyDescent="0.55000000000000004">
      <c r="A203" s="29"/>
      <c r="B203" s="30" t="s">
        <v>9</v>
      </c>
      <c r="C203" s="30" t="s">
        <v>10</v>
      </c>
      <c r="D203" s="30" t="s">
        <v>11</v>
      </c>
      <c r="E203" s="31" t="s">
        <v>38</v>
      </c>
      <c r="F203" s="30" t="s">
        <v>14</v>
      </c>
      <c r="G203" s="30" t="s">
        <v>12</v>
      </c>
      <c r="H203" s="30" t="s">
        <v>13</v>
      </c>
      <c r="I203" s="32"/>
      <c r="K203" s="46"/>
      <c r="L203" s="46"/>
      <c r="M203" s="46"/>
      <c r="N203" s="46"/>
      <c r="O203" s="47"/>
      <c r="P203" s="47"/>
      <c r="Q203" s="46">
        <v>196</v>
      </c>
    </row>
    <row r="204" spans="1:17" x14ac:dyDescent="0.55000000000000004">
      <c r="A204" s="29">
        <v>99</v>
      </c>
      <c r="B204" s="30" t="s">
        <v>6</v>
      </c>
      <c r="C204" s="30" t="s">
        <v>0</v>
      </c>
      <c r="D204" s="30" t="s">
        <v>1</v>
      </c>
      <c r="E204" s="31" t="s">
        <v>21</v>
      </c>
      <c r="F204" s="30" t="s">
        <v>2</v>
      </c>
      <c r="G204" s="30" t="s">
        <v>3</v>
      </c>
      <c r="H204" s="30" t="s">
        <v>4</v>
      </c>
      <c r="I204" s="32"/>
      <c r="K204" s="46"/>
      <c r="L204" s="46"/>
      <c r="M204" s="46"/>
      <c r="N204" s="46"/>
      <c r="O204" s="47">
        <f t="shared" ref="O204" si="192">K204+L204+M204+N204</f>
        <v>0</v>
      </c>
      <c r="P204" s="47" t="str">
        <f t="shared" ref="P204" si="193">IF(OR(K204&gt;70,L204&gt;70,M204&gt;70,N204&gt;70),"ผิด",IF(OR(K204="",L204="",M204="",N204=""),"ขาด",IF(OR(K204&lt;25,L204&lt;25,M204&lt;25,N204&lt;25),"ตก",IF(O204&lt;140,"ตก","ได้"))))</f>
        <v>ขาด</v>
      </c>
      <c r="Q204" s="46">
        <v>197</v>
      </c>
    </row>
    <row r="205" spans="1:17" x14ac:dyDescent="0.55000000000000004">
      <c r="A205" s="29"/>
      <c r="B205" s="30" t="s">
        <v>9</v>
      </c>
      <c r="C205" s="30" t="s">
        <v>10</v>
      </c>
      <c r="D205" s="30" t="s">
        <v>11</v>
      </c>
      <c r="E205" s="31" t="s">
        <v>38</v>
      </c>
      <c r="F205" s="30" t="s">
        <v>14</v>
      </c>
      <c r="G205" s="30" t="s">
        <v>12</v>
      </c>
      <c r="H205" s="30" t="s">
        <v>13</v>
      </c>
      <c r="I205" s="32"/>
      <c r="K205" s="46"/>
      <c r="L205" s="46"/>
      <c r="M205" s="46"/>
      <c r="N205" s="46"/>
      <c r="O205" s="47"/>
      <c r="P205" s="47"/>
      <c r="Q205" s="46">
        <v>198</v>
      </c>
    </row>
    <row r="206" spans="1:17" x14ac:dyDescent="0.55000000000000004">
      <c r="A206" s="29">
        <v>100</v>
      </c>
      <c r="B206" s="30" t="s">
        <v>6</v>
      </c>
      <c r="C206" s="30" t="s">
        <v>0</v>
      </c>
      <c r="D206" s="30" t="s">
        <v>1</v>
      </c>
      <c r="E206" s="31" t="s">
        <v>21</v>
      </c>
      <c r="F206" s="30" t="s">
        <v>2</v>
      </c>
      <c r="G206" s="30" t="s">
        <v>3</v>
      </c>
      <c r="H206" s="30" t="s">
        <v>4</v>
      </c>
      <c r="I206" s="32"/>
      <c r="K206" s="46"/>
      <c r="L206" s="46"/>
      <c r="M206" s="46"/>
      <c r="N206" s="46"/>
      <c r="O206" s="47">
        <f t="shared" ref="O206" si="194">K206+L206+M206+N206</f>
        <v>0</v>
      </c>
      <c r="P206" s="47" t="str">
        <f t="shared" ref="P206" si="195">IF(OR(K206&gt;70,L206&gt;70,M206&gt;70,N206&gt;70),"ผิด",IF(OR(K206="",L206="",M206="",N206=""),"ขาด",IF(OR(K206&lt;25,L206&lt;25,M206&lt;25,N206&lt;25),"ตก",IF(O206&lt;140,"ตก","ได้"))))</f>
        <v>ขาด</v>
      </c>
      <c r="Q206" s="46">
        <v>199</v>
      </c>
    </row>
    <row r="207" spans="1:17" x14ac:dyDescent="0.55000000000000004">
      <c r="A207" s="25"/>
      <c r="B207" s="26" t="s">
        <v>9</v>
      </c>
      <c r="C207" s="26" t="s">
        <v>10</v>
      </c>
      <c r="D207" s="26" t="s">
        <v>11</v>
      </c>
      <c r="E207" s="27" t="s">
        <v>38</v>
      </c>
      <c r="F207" s="26" t="s">
        <v>14</v>
      </c>
      <c r="G207" s="26" t="s">
        <v>12</v>
      </c>
      <c r="H207" s="26" t="s">
        <v>13</v>
      </c>
      <c r="I207" s="28"/>
      <c r="K207" s="46"/>
      <c r="L207" s="46"/>
      <c r="M207" s="46"/>
      <c r="N207" s="46"/>
      <c r="O207" s="47"/>
      <c r="P207" s="47"/>
      <c r="Q207" s="46">
        <v>200</v>
      </c>
    </row>
    <row r="208" spans="1:17" x14ac:dyDescent="0.55000000000000004">
      <c r="A208" s="7"/>
      <c r="B208" s="8"/>
      <c r="C208" s="8"/>
      <c r="D208" s="8"/>
      <c r="E208" s="9"/>
      <c r="F208" s="8"/>
      <c r="G208" s="8"/>
      <c r="H208" s="8"/>
      <c r="I208" s="8"/>
      <c r="K208" s="46"/>
      <c r="L208" s="46"/>
      <c r="M208" s="46"/>
      <c r="N208" s="46"/>
      <c r="O208" s="47"/>
      <c r="P208" s="47"/>
    </row>
    <row r="209" spans="2:16" x14ac:dyDescent="0.55000000000000004">
      <c r="B209" s="33" t="s">
        <v>15</v>
      </c>
      <c r="C209" s="1"/>
      <c r="D209" s="1"/>
      <c r="E209" s="3"/>
      <c r="F209" s="1"/>
      <c r="G209" s="1"/>
      <c r="H209" s="1"/>
      <c r="I209" s="6"/>
      <c r="K209" s="46"/>
      <c r="L209" s="46"/>
      <c r="M209" s="46"/>
      <c r="N209" s="46"/>
      <c r="O209" s="47"/>
      <c r="P209" s="47"/>
    </row>
    <row r="210" spans="2:16" x14ac:dyDescent="0.55000000000000004">
      <c r="B210" s="33"/>
      <c r="C210" s="1"/>
      <c r="D210" s="1"/>
      <c r="E210" s="3"/>
      <c r="F210" s="1"/>
      <c r="G210" s="1"/>
      <c r="H210" s="1"/>
      <c r="I210" s="6"/>
      <c r="K210" s="46"/>
      <c r="L210" s="46"/>
      <c r="M210" s="46"/>
      <c r="N210" s="46"/>
      <c r="O210" s="47"/>
      <c r="P210" s="47"/>
    </row>
    <row r="211" spans="2:16" x14ac:dyDescent="0.55000000000000004">
      <c r="B211" s="33" t="s">
        <v>17</v>
      </c>
      <c r="C211" s="1"/>
      <c r="D211" s="1"/>
      <c r="E211" s="3"/>
      <c r="F211" s="1"/>
      <c r="G211" s="1"/>
      <c r="H211" s="1"/>
      <c r="I211" s="6"/>
      <c r="K211" s="46"/>
      <c r="L211" s="46"/>
      <c r="M211" s="46"/>
      <c r="N211" s="46"/>
      <c r="O211" s="47"/>
      <c r="P211" s="47"/>
    </row>
    <row r="212" spans="2:16" x14ac:dyDescent="0.55000000000000004">
      <c r="B212" s="33" t="s">
        <v>18</v>
      </c>
      <c r="C212" s="1"/>
      <c r="D212" s="1"/>
      <c r="E212" s="3"/>
      <c r="F212" s="1"/>
      <c r="G212" s="1"/>
      <c r="H212" s="1"/>
      <c r="I212" s="6"/>
      <c r="K212" s="46"/>
      <c r="L212" s="46"/>
      <c r="M212" s="46"/>
      <c r="N212" s="46"/>
      <c r="O212" s="47"/>
      <c r="P212" s="47"/>
    </row>
    <row r="213" spans="2:16" x14ac:dyDescent="0.55000000000000004">
      <c r="B213" s="33" t="s">
        <v>16</v>
      </c>
      <c r="C213" s="1"/>
      <c r="D213" s="1"/>
      <c r="E213" s="3"/>
      <c r="F213" s="1"/>
      <c r="G213" s="1"/>
      <c r="H213" s="1"/>
      <c r="I213" s="6"/>
      <c r="K213" s="46"/>
      <c r="L213" s="46"/>
      <c r="M213" s="46"/>
      <c r="N213" s="46"/>
      <c r="O213" s="47"/>
      <c r="P213" s="47"/>
    </row>
  </sheetData>
  <printOptions horizontalCentered="1"/>
  <pageMargins left="0.11811023622047245" right="0.11811023622047245" top="0.78740157480314965" bottom="0.51181102362204722" header="0.39370078740157483" footer="0.19685039370078741"/>
  <pageSetup paperSize="9" orientation="portrait" r:id="rId1"/>
  <headerFooter>
    <oddHeader>&amp;R&amp;18ศ.๖</oddHeader>
    <oddFooter>&amp;R&amp;A  &amp;ห / &amp;จ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ธรรมศึกษาชั้นเอก</vt:lpstr>
      <vt:lpstr>ธรรมศึกษาชั้นเอก!Print_Titles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2016-01-24T11:14:10Z</cp:lastPrinted>
  <dcterms:created xsi:type="dcterms:W3CDTF">2016-01-23T12:46:36Z</dcterms:created>
  <dcterms:modified xsi:type="dcterms:W3CDTF">2016-02-10T17:13:02Z</dcterms:modified>
</cp:coreProperties>
</file>